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1"/>
  </bookViews>
  <sheets>
    <sheet name="Obliczenia" sheetId="1" state="hidden" r:id="rId1"/>
    <sheet name="Dane" sheetId="2" r:id="rId2"/>
    <sheet name="AIS Radar" sheetId="3" state="hidden" r:id="rId3"/>
  </sheets>
  <definedNames/>
  <calcPr fullCalcOnLoad="1"/>
</workbook>
</file>

<file path=xl/sharedStrings.xml><?xml version="1.0" encoding="utf-8"?>
<sst xmlns="http://schemas.openxmlformats.org/spreadsheetml/2006/main" count="50" uniqueCount="17">
  <si>
    <t>[o]</t>
  </si>
  <si>
    <t>[']</t>
  </si>
  <si>
    <t>["]</t>
  </si>
  <si>
    <t>Pozycja statku obcego AIS</t>
  </si>
  <si>
    <t>KDd</t>
  </si>
  <si>
    <t>dfi</t>
  </si>
  <si>
    <t>dl</t>
  </si>
  <si>
    <t>fsr</t>
  </si>
  <si>
    <t>a</t>
  </si>
  <si>
    <t>nr echa</t>
  </si>
  <si>
    <t>Szerokosc</t>
  </si>
  <si>
    <t>Długość</t>
  </si>
  <si>
    <t>Szerokość</t>
  </si>
  <si>
    <t>Namiar rzeczywisty</t>
  </si>
  <si>
    <t>Odległość</t>
  </si>
  <si>
    <t>Echa zlokalizowane radarem</t>
  </si>
  <si>
    <t>Pozycja statku własnego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</si>
</sst>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_ ;\-#,##0.0\ "/>
    <numFmt numFmtId="168" formatCode="_-* #,##0.0\ _z_ł_-;\-* #,##0.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5" applyAlignment="1">
      <alignment/>
    </xf>
    <xf numFmtId="167" fontId="0" fillId="0" borderId="0" xfId="15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9" fontId="0" fillId="0" borderId="0" xfId="0" applyNumberFormat="1" applyAlignment="1">
      <alignment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8" fontId="0" fillId="5" borderId="7" xfId="0" applyNumberFormat="1" applyFill="1" applyBorder="1" applyAlignment="1">
      <alignment horizontal="center"/>
    </xf>
    <xf numFmtId="43" fontId="0" fillId="5" borderId="7" xfId="0" applyNumberFormat="1" applyFill="1" applyBorder="1" applyAlignment="1">
      <alignment horizontal="center"/>
    </xf>
    <xf numFmtId="43" fontId="0" fillId="5" borderId="7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8" fontId="1" fillId="5" borderId="3" xfId="0" applyNumberFormat="1" applyFont="1" applyFill="1" applyBorder="1" applyAlignment="1">
      <alignment horizontal="center" vertical="center"/>
    </xf>
    <xf numFmtId="168" fontId="1" fillId="5" borderId="5" xfId="0" applyNumberFormat="1" applyFont="1" applyFill="1" applyBorder="1" applyAlignment="1">
      <alignment horizontal="center" vertical="center"/>
    </xf>
    <xf numFmtId="168" fontId="1" fillId="5" borderId="11" xfId="0" applyNumberFormat="1" applyFont="1" applyFill="1" applyBorder="1" applyAlignment="1">
      <alignment horizontal="center" vertical="center"/>
    </xf>
    <xf numFmtId="168" fontId="1" fillId="5" borderId="1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43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3:F28"/>
  <sheetViews>
    <sheetView workbookViewId="0" topLeftCell="A1">
      <selection activeCell="J18" sqref="J18"/>
    </sheetView>
  </sheetViews>
  <sheetFormatPr defaultColWidth="9.00390625" defaultRowHeight="12.75"/>
  <cols>
    <col min="1" max="1" width="17.625" style="0" customWidth="1"/>
    <col min="2" max="2" width="9.25390625" style="0" customWidth="1"/>
    <col min="3" max="6" width="9.125" style="0" customWidth="1"/>
  </cols>
  <sheetData>
    <row r="3" spans="1:6" ht="12.75">
      <c r="A3" s="29" t="s">
        <v>4</v>
      </c>
      <c r="B3" s="30" t="s">
        <v>14</v>
      </c>
      <c r="C3" s="31" t="s">
        <v>5</v>
      </c>
      <c r="D3" s="31" t="s">
        <v>6</v>
      </c>
      <c r="E3" s="31" t="s">
        <v>7</v>
      </c>
      <c r="F3" s="31" t="s">
        <v>8</v>
      </c>
    </row>
    <row r="4" spans="1:6" ht="12.75">
      <c r="A4" s="9">
        <f>IF(DEGREES(ATAN(F4/C4))&lt;0,360+DEGREES(ATAN(F4/C4)),DEGREES(ATAN(F4/C4)))</f>
        <v>297.11346320271537</v>
      </c>
      <c r="B4" s="8">
        <f>ABS(C4/COS(RADIANS(A4)))</f>
        <v>8.776663171759619</v>
      </c>
      <c r="C4">
        <f>('AIS Radar'!H4*60+'AIS Radar'!I4+'AIS Radar'!J4/60)-('AIS Radar'!B$4*60+'AIS Radar'!C$4+'AIS Radar'!D$4/60)</f>
        <v>4</v>
      </c>
      <c r="D4">
        <f>('AIS Radar'!K4*60+'AIS Radar'!L4+'AIS Radar'!M4/60)-('AIS Radar'!E$4*60+'AIS Radar'!F$4+'AIS Radar'!G$4/60)</f>
        <v>-13.466666666666697</v>
      </c>
      <c r="E4">
        <f>('AIS Radar'!B4+'AIS Radar'!C4/60+'AIS Radar'!D4/3600)+C4/120</f>
        <v>54.541666666666664</v>
      </c>
      <c r="F4">
        <f>D4*COS(RADIANS(E4))</f>
        <v>-7.812158244078373</v>
      </c>
    </row>
    <row r="5" spans="1:6" ht="12.75">
      <c r="A5" s="9">
        <f>IF(DEGREES(ATAN(F5/C5))&lt;0,360+DEGREES(ATAN(F5/C5)),DEGREES(ATAN(F5/C5)))</f>
        <v>326.43770850181477</v>
      </c>
      <c r="B5" s="8">
        <f>ABS(C5/COS(RADIANS(A5)))</f>
        <v>20.741196318178126</v>
      </c>
      <c r="C5">
        <f>('AIS Radar'!H5*60+'AIS Radar'!I5+'AIS Radar'!J5/60)-('AIS Radar'!B$4*60+'AIS Radar'!C$4+'AIS Radar'!D$4/60)</f>
        <v>17.283333333333303</v>
      </c>
      <c r="D5">
        <f>('AIS Radar'!K5*60+'AIS Radar'!L5+'AIS Radar'!M5/60)-('AIS Radar'!E$4*60+'AIS Radar'!F$4+'AIS Radar'!G$4/60)</f>
        <v>-11.466666666666697</v>
      </c>
      <c r="E5">
        <f>('AIS Radar'!B5+'AIS Radar'!C5/60+'AIS Radar'!D5/3600)+C5/120</f>
        <v>0.14402777777777753</v>
      </c>
      <c r="F5">
        <f>D5*COS(RADIANS(E5))</f>
        <v>-11.466630437844225</v>
      </c>
    </row>
    <row r="6" spans="1:6" ht="12.75">
      <c r="A6" s="9">
        <f>IF(DEGREES(ATAN(F6/C6))&lt;0,360+DEGREES(ATAN(F6/C6)),DEGREES(ATAN(F6/C6)))</f>
        <v>339.01116430043567</v>
      </c>
      <c r="B6" s="8">
        <f>ABS(C6/COS(RADIANS(A6)))</f>
        <v>18.333060891124724</v>
      </c>
      <c r="C6">
        <f>('AIS Radar'!H6*60+'AIS Radar'!I6+'AIS Radar'!J6/60)-('AIS Radar'!B$4*60+'AIS Radar'!C$4+'AIS Radar'!D$4/60)</f>
        <v>17.116666666666788</v>
      </c>
      <c r="D6">
        <f>('AIS Radar'!K6*60+'AIS Radar'!L6+'AIS Radar'!M6/60)-('AIS Radar'!E$4*60+'AIS Radar'!F$4+'AIS Radar'!G$4/60)</f>
        <v>-6.56666666666672</v>
      </c>
      <c r="E6">
        <f>('AIS Radar'!B6+'AIS Radar'!C6/60+'AIS Radar'!D6/3600)+C6/120</f>
        <v>0.1426388888888899</v>
      </c>
      <c r="F6">
        <f>D6*COS(RADIANS(E6))</f>
        <v>-6.56664631755852</v>
      </c>
    </row>
    <row r="7" spans="1:6" ht="12.75">
      <c r="A7" s="9">
        <f>IF(DEGREES(ATAN(F7/C7))&lt;0,360+DEGREES(ATAN(F7/C7)),DEGREES(ATAN(F7/C7)))</f>
        <v>322.40612749422354</v>
      </c>
      <c r="B7" s="8">
        <f>ABS(C7/COS(RADIANS(A7)))</f>
        <v>16.091274438459855</v>
      </c>
      <c r="C7">
        <f>('AIS Radar'!H7*60+'AIS Radar'!I7+'AIS Radar'!J7/60)-('AIS Radar'!B$4*60+'AIS Radar'!C$4+'AIS Radar'!D$4/60)</f>
        <v>12.75</v>
      </c>
      <c r="D7">
        <f>('AIS Radar'!K7*60+'AIS Radar'!L7+'AIS Radar'!M7/60)-('AIS Radar'!E$4*60+'AIS Radar'!F$4+'AIS Radar'!G$4/60)</f>
        <v>-9.81666666666672</v>
      </c>
      <c r="E7">
        <f>('AIS Radar'!B7+'AIS Radar'!C7/60+'AIS Radar'!D7/3600)+C7/120</f>
        <v>0.10625</v>
      </c>
      <c r="F7">
        <f>D7*COS(RADIANS(E7))</f>
        <v>-9.81664978767357</v>
      </c>
    </row>
    <row r="8" spans="1:6" ht="12.75">
      <c r="A8" s="9">
        <f>IF(DEGREES(ATAN(F8/C8))&lt;0,360+DEGREES(ATAN(F8/C8)),DEGREES(ATAN(F8/C8)))</f>
        <v>46.230399536866386</v>
      </c>
      <c r="B8" s="8">
        <f>ABS(C8/COS(RADIANS(A8)))</f>
        <v>36.76611617942881</v>
      </c>
      <c r="C8">
        <f>('AIS Radar'!H8*60+'AIS Radar'!I8+'AIS Radar'!J8/60)-('AIS Radar'!B$4*60+'AIS Radar'!C$4+'AIS Radar'!D$4/60)</f>
        <v>-25.433333333333394</v>
      </c>
      <c r="D8">
        <f>('AIS Radar'!K8*60+'AIS Radar'!L8+'AIS Radar'!M8/60)-('AIS Radar'!E$4*60+'AIS Radar'!F$4+'AIS Radar'!G$4/60)</f>
        <v>-26.549999999999955</v>
      </c>
      <c r="E8">
        <f>('AIS Radar'!B8+'AIS Radar'!C8/60+'AIS Radar'!D8/3600)+C8/120</f>
        <v>-0.21194444444444496</v>
      </c>
      <c r="F8">
        <f>D8*COS(RADIANS(E8))</f>
        <v>-26.54981835106992</v>
      </c>
    </row>
    <row r="9" spans="1:6" ht="12.75">
      <c r="A9" s="9">
        <f>IF(DEGREES(ATAN(F9/C9))&lt;0,360+DEGREES(ATAN(F9/C9)),DEGREES(ATAN(F9/C9)))</f>
        <v>27.927479862130458</v>
      </c>
      <c r="B9" s="8">
        <f>ABS(C9/COS(RADIANS(A9)))</f>
        <v>31.030437160232715</v>
      </c>
      <c r="C9">
        <f>('AIS Radar'!H9*60+'AIS Radar'!I9+'AIS Radar'!J9/60)-('AIS Radar'!B$4*60+'AIS Radar'!C$4+'AIS Radar'!D$4/60)</f>
        <v>27.416666666666515</v>
      </c>
      <c r="D9">
        <f>('AIS Radar'!K9*60+'AIS Radar'!L9+'AIS Radar'!M9/60)-('AIS Radar'!E$4*60+'AIS Radar'!F$4+'AIS Radar'!G$4/60)</f>
        <v>14.533333333333303</v>
      </c>
      <c r="E9">
        <f>('AIS Radar'!B9+'AIS Radar'!C9/60+'AIS Radar'!D9/3600)+C9/120</f>
        <v>0.22847222222222097</v>
      </c>
      <c r="F9">
        <f>D9*COS(RADIANS(E9))</f>
        <v>14.533217786988832</v>
      </c>
    </row>
    <row r="10" spans="1:6" ht="12.75">
      <c r="A10" s="9">
        <f>IF(DEGREES(ATAN(F10/C10))&lt;0,360+DEGREES(ATAN(F10/C10)),DEGREES(ATAN(F10/C10)))</f>
        <v>327.80601779711105</v>
      </c>
      <c r="B10" s="8">
        <f>ABS(C10/COS(RADIANS(A10)))</f>
        <v>17.705581971414887</v>
      </c>
      <c r="C10">
        <f>('AIS Radar'!H10*60+'AIS Radar'!I10+'AIS Radar'!J10/60)-('AIS Radar'!B$4*60+'AIS Radar'!C$4+'AIS Radar'!D$4/60)</f>
        <v>-14.983333333333121</v>
      </c>
      <c r="D10">
        <f>('AIS Radar'!K10*60+'AIS Radar'!L10+'AIS Radar'!M10/60)-('AIS Radar'!E$4*60+'AIS Radar'!F$4+'AIS Radar'!G$4/60)</f>
        <v>9.43333333333328</v>
      </c>
      <c r="E10">
        <f>('AIS Radar'!B10+'AIS Radar'!C10/60+'AIS Radar'!D10/3600)+C10/120</f>
        <v>-0.12486111111110934</v>
      </c>
      <c r="F10">
        <f>D10*COS(RADIANS(E10))</f>
        <v>9.433310933533365</v>
      </c>
    </row>
    <row r="11" spans="1:6" ht="12.75">
      <c r="A11" s="9">
        <f>IF(DEGREES(ATAN(F11/C11))&lt;0,360+DEGREES(ATAN(F11/C11)),DEGREES(ATAN(F11/C11)))</f>
        <v>289.9911605173452</v>
      </c>
      <c r="B11" s="8">
        <f>ABS(C11/COS(RADIANS(A11)))</f>
        <v>30.469211350746036</v>
      </c>
      <c r="C11">
        <f>('AIS Radar'!H11*60+'AIS Radar'!I11+'AIS Radar'!J11/60)-('AIS Radar'!B$4*60+'AIS Radar'!C$4+'AIS Radar'!D$4/60)</f>
        <v>10.416666666666515</v>
      </c>
      <c r="D11">
        <f>('AIS Radar'!K11*60+'AIS Radar'!L11+'AIS Radar'!M11/60)-('AIS Radar'!E$4*60+'AIS Radar'!F$4+'AIS Radar'!G$4/60)</f>
        <v>-28.633333333333326</v>
      </c>
      <c r="E11">
        <f>('AIS Radar'!B11+'AIS Radar'!C11/60+'AIS Radar'!D11/3600)+C11/120</f>
        <v>0.08680555555555429</v>
      </c>
      <c r="F11">
        <f>D11*COS(RADIANS(E11))</f>
        <v>-28.633300471513714</v>
      </c>
    </row>
    <row r="12" spans="1:6" ht="12.75">
      <c r="A12" s="9">
        <f>IF(DEGREES(ATAN(F12/C12))&lt;0,360+DEGREES(ATAN(F12/C12)),DEGREES(ATAN(F12/C12)))</f>
        <v>312.87901596761327</v>
      </c>
      <c r="B12" s="8">
        <f>ABS(C12/COS(RADIANS(A12)))</f>
        <v>28.338983690856903</v>
      </c>
      <c r="C12">
        <f>('AIS Radar'!H12*60+'AIS Radar'!I12+'AIS Radar'!J12/60)-('AIS Radar'!B$4*60+'AIS Radar'!C$4+'AIS Radar'!D$4/60)</f>
        <v>-19.283333333333303</v>
      </c>
      <c r="D12">
        <f>('AIS Radar'!K12*60+'AIS Radar'!L12+'AIS Radar'!M12/60)-('AIS Radar'!E$4*60+'AIS Radar'!F$4+'AIS Radar'!G$4/60)</f>
        <v>20.76666666666665</v>
      </c>
      <c r="E12">
        <f>('AIS Radar'!B12+'AIS Radar'!C12/60+'AIS Radar'!D12/3600)+C12/120</f>
        <v>-0.1606944444444442</v>
      </c>
      <c r="F12">
        <f>D12*COS(RADIANS(E12))</f>
        <v>20.766584990946615</v>
      </c>
    </row>
    <row r="13" spans="1:6" ht="12.75">
      <c r="A13" s="9">
        <f>IF(DEGREES(ATAN(F13/C13))&lt;0,360+DEGREES(ATAN(F13/C13)),DEGREES(ATAN(F13/C13)))</f>
        <v>12.951946261012184</v>
      </c>
      <c r="B13" s="8">
        <f>ABS(C13/COS(RADIANS(A13)))</f>
        <v>25.20799880121741</v>
      </c>
      <c r="C13">
        <f>('AIS Radar'!H13*60+'AIS Radar'!I13+'AIS Radar'!J13/60)-('AIS Radar'!B$4*60+'AIS Radar'!C$4+'AIS Radar'!D$4/60)</f>
        <v>-24.566666666666606</v>
      </c>
      <c r="D13">
        <f>('AIS Radar'!K13*60+'AIS Radar'!L13+'AIS Radar'!M13/60)-('AIS Radar'!E$4*60+'AIS Radar'!F$4+'AIS Radar'!G$4/60)</f>
        <v>-5.649999999999977</v>
      </c>
      <c r="E13">
        <f>('AIS Radar'!B13+'AIS Radar'!C13/60+'AIS Radar'!D13/3600)+C13/120</f>
        <v>-0.20472222222222172</v>
      </c>
      <c r="F13">
        <f>D13*COS(RADIANS(E13))</f>
        <v>-5.64996393360791</v>
      </c>
    </row>
    <row r="14" spans="1:6" ht="12.75">
      <c r="A14" s="9">
        <f>IF(DEGREES(ATAN(F14/C14))&lt;0,360+DEGREES(ATAN(F14/C14)),DEGREES(ATAN(F14/C14)))</f>
        <v>60.70861214254493</v>
      </c>
      <c r="B14" s="8">
        <f>ABS(C14/COS(RADIANS(A14)))</f>
        <v>20.371259794094335</v>
      </c>
      <c r="C14">
        <f>('AIS Radar'!H14*60+'AIS Radar'!I14+'AIS Radar'!J14/60)-('AIS Radar'!B$4*60+'AIS Radar'!C$4+'AIS Radar'!D$4/60)</f>
        <v>-9.966666666666697</v>
      </c>
      <c r="D14">
        <f>('AIS Radar'!K14*60+'AIS Radar'!L14+'AIS Radar'!M14/60)-('AIS Radar'!E$4*60+'AIS Radar'!F$4+'AIS Radar'!G$4/60)</f>
        <v>-17.76666666666665</v>
      </c>
      <c r="E14">
        <f>('AIS Radar'!B14+'AIS Radar'!C14/60+'AIS Radar'!D14/3600)+C14/120</f>
        <v>-0.08305555555555581</v>
      </c>
      <c r="F14">
        <f>D14*COS(RADIANS(E14))</f>
        <v>-17.766647999947523</v>
      </c>
    </row>
    <row r="15" spans="1:6" ht="12.75">
      <c r="A15" s="9">
        <f>IF(DEGREES(ATAN(F15/C15))&lt;0,360+DEGREES(ATAN(F15/C15)),DEGREES(ATAN(F15/C15)))</f>
        <v>324.25578007113916</v>
      </c>
      <c r="B15" s="8">
        <f>ABS(C15/COS(RADIANS(A15)))</f>
        <v>32.75290190195956</v>
      </c>
      <c r="C15">
        <f>('AIS Radar'!H15*60+'AIS Radar'!I15+'AIS Radar'!J15/60)-('AIS Radar'!B$4*60+'AIS Radar'!C$4+'AIS Radar'!D$4/60)</f>
        <v>-26.583333333333485</v>
      </c>
      <c r="D15">
        <f>('AIS Radar'!K15*60+'AIS Radar'!L15+'AIS Radar'!M15/60)-('AIS Radar'!E$4*60+'AIS Radar'!F$4+'AIS Radar'!G$4/60)</f>
        <v>19.133333333333326</v>
      </c>
      <c r="E15">
        <f>('AIS Radar'!B15+'AIS Radar'!C15/60+'AIS Radar'!D15/3600)+C15/120</f>
        <v>-0.22152777777777904</v>
      </c>
      <c r="F15">
        <f>D15*COS(RADIANS(E15))</f>
        <v>19.13319032174894</v>
      </c>
    </row>
    <row r="16" spans="1:6" ht="12.75">
      <c r="A16" s="9">
        <f>IF(DEGREES(ATAN(F16/C16))&lt;0,360+DEGREES(ATAN(F16/C16)),DEGREES(ATAN(F16/C16)))</f>
        <v>42.50237846612185</v>
      </c>
      <c r="B16" s="8">
        <f>ABS(C16/COS(RADIANS(A16)))</f>
        <v>14.603834547769894</v>
      </c>
      <c r="C16">
        <f>('AIS Radar'!H16*60+'AIS Radar'!I16+'AIS Radar'!J16/60)-('AIS Radar'!B$4*60+'AIS Radar'!C$4+'AIS Radar'!D$4/60)</f>
        <v>-10.766666666666879</v>
      </c>
      <c r="D16">
        <f>('AIS Radar'!K16*60+'AIS Radar'!L16+'AIS Radar'!M16/60)-('AIS Radar'!E$4*60+'AIS Radar'!F$4+'AIS Radar'!G$4/60)</f>
        <v>-9.866666666666674</v>
      </c>
      <c r="E16">
        <f>('AIS Radar'!B16+'AIS Radar'!C16/60+'AIS Radar'!D16/3600)+C16/120</f>
        <v>-0.089722222222224</v>
      </c>
      <c r="F16">
        <f>D16*COS(RADIANS(E16))</f>
        <v>-9.86665456918006</v>
      </c>
    </row>
    <row r="17" spans="1:6" ht="12.75">
      <c r="A17" s="9">
        <f>IF(DEGREES(ATAN(F17/C17))&lt;0,360+DEGREES(ATAN(F17/C17)),DEGREES(ATAN(F17/C17)))</f>
        <v>77.14292762901282</v>
      </c>
      <c r="B17" s="8">
        <f>ABS(C17/COS(RADIANS(A17)))</f>
        <v>29.660290635871636</v>
      </c>
      <c r="C17">
        <f>('AIS Radar'!H17*60+'AIS Radar'!I17+'AIS Radar'!J17/60)-('AIS Radar'!B$4*60+'AIS Radar'!C$4+'AIS Radar'!D$4/60)</f>
        <v>-6.599999999999909</v>
      </c>
      <c r="D17">
        <f>('AIS Radar'!K17*60+'AIS Radar'!L17+'AIS Radar'!M17/60)-('AIS Radar'!E$4*60+'AIS Radar'!F$4+'AIS Radar'!G$4/60)</f>
        <v>-28.91666666666663</v>
      </c>
      <c r="E17">
        <f>('AIS Radar'!B17+'AIS Radar'!C17/60+'AIS Radar'!D17/3600)+C17/120</f>
        <v>-0.054999999999999244</v>
      </c>
      <c r="F17">
        <f>D17*COS(RADIANS(E17))</f>
        <v>-28.916653343780563</v>
      </c>
    </row>
    <row r="18" spans="1:6" ht="12.75">
      <c r="A18" s="9">
        <f>IF(DEGREES(ATAN(F18/C18))&lt;0,360+DEGREES(ATAN(F18/C18)),DEGREES(ATAN(F18/C18)))</f>
        <v>328.20242254180863</v>
      </c>
      <c r="B18" s="8">
        <f>ABS(C18/COS(RADIANS(A18)))</f>
        <v>27.29684821117554</v>
      </c>
      <c r="C18">
        <f>('AIS Radar'!H18*60+'AIS Radar'!I18+'AIS Radar'!J18/60)-('AIS Radar'!B$4*60+'AIS Radar'!C$4+'AIS Radar'!D$4/60)</f>
        <v>-23.199999999999818</v>
      </c>
      <c r="D18">
        <f>('AIS Radar'!K18*60+'AIS Radar'!L18+'AIS Radar'!M18/60)-('AIS Radar'!E$4*60+'AIS Radar'!F$4+'AIS Radar'!G$4/60)</f>
        <v>14.383333333333326</v>
      </c>
      <c r="E18">
        <f>('AIS Radar'!B18+'AIS Radar'!C18/60+'AIS Radar'!D18/3600)+C18/120</f>
        <v>-0.19333333333333183</v>
      </c>
      <c r="F18">
        <f>D18*COS(RADIANS(E18))</f>
        <v>14.383251449653692</v>
      </c>
    </row>
    <row r="19" spans="1:6" ht="12.75">
      <c r="A19" s="9">
        <f>IF(DEGREES(ATAN(F19/C19))&lt;0,360+DEGREES(ATAN(F19/C19)),DEGREES(ATAN(F19/C19)))</f>
        <v>309.6288048653021</v>
      </c>
      <c r="B19" s="8">
        <f>ABS(C19/COS(RADIANS(A19)))</f>
        <v>33.86581703001519</v>
      </c>
      <c r="C19">
        <f>('AIS Radar'!H19*60+'AIS Radar'!I19+'AIS Radar'!J19/60)-('AIS Radar'!B$4*60+'AIS Radar'!C$4+'AIS Radar'!D$4/60)</f>
        <v>21.59999999999991</v>
      </c>
      <c r="D19">
        <f>('AIS Radar'!K19*60+'AIS Radar'!L19+'AIS Radar'!M19/60)-('AIS Radar'!E$4*60+'AIS Radar'!F$4+'AIS Radar'!G$4/60)</f>
        <v>-26.08333333333337</v>
      </c>
      <c r="E19">
        <f>('AIS Radar'!B19+'AIS Radar'!C19/60+'AIS Radar'!D19/3600)+C19/120</f>
        <v>0.17999999999999924</v>
      </c>
      <c r="F19">
        <f>D19*COS(RADIANS(E19))</f>
        <v>-26.083204617348507</v>
      </c>
    </row>
    <row r="20" spans="1:6" ht="12.75">
      <c r="A20" s="9">
        <f>IF(DEGREES(ATAN(F20/C20))&lt;0,360+DEGREES(ATAN(F20/C20)),DEGREES(ATAN(F20/C20)))</f>
        <v>358.943513911294</v>
      </c>
      <c r="B20" s="8">
        <f>ABS(C20/COS(RADIANS(A20)))</f>
        <v>28.021430211948843</v>
      </c>
      <c r="C20">
        <f>('AIS Radar'!H20*60+'AIS Radar'!I20+'AIS Radar'!J20/60)-('AIS Radar'!B$4*60+'AIS Radar'!C$4+'AIS Radar'!D$4/60)</f>
        <v>-28.01666666666688</v>
      </c>
      <c r="D20">
        <f>('AIS Radar'!K20*60+'AIS Radar'!L20+'AIS Radar'!M20/60)-('AIS Radar'!E$4*60+'AIS Radar'!F$4+'AIS Radar'!G$4/60)</f>
        <v>0.5166666666666515</v>
      </c>
      <c r="E20">
        <f>('AIS Radar'!B20+'AIS Radar'!C20/60+'AIS Radar'!D20/3600)+C20/120</f>
        <v>-0.233472222222224</v>
      </c>
      <c r="F20">
        <f>D20*COS(RADIANS(E20))</f>
        <v>0.5166623771830088</v>
      </c>
    </row>
    <row r="21" spans="1:6" ht="12.75">
      <c r="A21" s="9">
        <f>IF(DEGREES(ATAN(F21/C21))&lt;0,360+DEGREES(ATAN(F21/C21)),DEGREES(ATAN(F21/C21)))</f>
        <v>275.85412714088216</v>
      </c>
      <c r="B21" s="8">
        <f>ABS(C21/COS(RADIANS(A21)))</f>
        <v>25.817977434205353</v>
      </c>
      <c r="C21">
        <f>('AIS Radar'!H21*60+'AIS Radar'!I21+'AIS Radar'!J21/60)-('AIS Radar'!B$4*60+'AIS Radar'!C$4+'AIS Radar'!D$4/60)</f>
        <v>2.633333333333212</v>
      </c>
      <c r="D21">
        <f>('AIS Radar'!K21*60+'AIS Radar'!L21+'AIS Radar'!M21/60)-('AIS Radar'!E$4*60+'AIS Radar'!F$4+'AIS Radar'!G$4/60)</f>
        <v>-25.68333333333328</v>
      </c>
      <c r="E21">
        <f>('AIS Radar'!B21+'AIS Radar'!C21/60+'AIS Radar'!D21/3600)+C21/120</f>
        <v>0.021944444444443434</v>
      </c>
      <c r="F21">
        <f>D21*COS(RADIANS(E21))</f>
        <v>-25.68333144957444</v>
      </c>
    </row>
    <row r="22" spans="1:6" ht="12.75">
      <c r="A22" s="9">
        <f>IF(DEGREES(ATAN(F22/C22))&lt;0,360+DEGREES(ATAN(F22/C22)),DEGREES(ATAN(F22/C22)))</f>
        <v>301.1383172295675</v>
      </c>
      <c r="B22" s="8">
        <f>ABS(C22/COS(RADIANS(A22)))</f>
        <v>24.398615132138577</v>
      </c>
      <c r="C22">
        <f>('AIS Radar'!H22*60+'AIS Radar'!I22+'AIS Radar'!J22/60)-('AIS Radar'!B$4*60+'AIS Radar'!C$4+'AIS Radar'!D$4/60)</f>
        <v>-12.616666666666788</v>
      </c>
      <c r="D22">
        <f>('AIS Radar'!K22*60+'AIS Radar'!L22+'AIS Radar'!M22/60)-('AIS Radar'!E$4*60+'AIS Radar'!F$4+'AIS Radar'!G$4/60)</f>
        <v>20.883333333333326</v>
      </c>
      <c r="E22">
        <f>('AIS Radar'!B22+'AIS Radar'!C22/60+'AIS Radar'!D22/3600)+C22/120</f>
        <v>-0.1051388888888899</v>
      </c>
      <c r="F22">
        <f>D22*COS(RADIANS(E22))</f>
        <v>20.883298173144045</v>
      </c>
    </row>
    <row r="23" spans="1:6" ht="12.75">
      <c r="A23" s="9">
        <f>IF(DEGREES(ATAN(F23/C23))&lt;0,360+DEGREES(ATAN(F23/C23)),DEGREES(ATAN(F23/C23)))</f>
        <v>291.02576501517376</v>
      </c>
      <c r="B23" s="8">
        <f>ABS(C23/COS(RADIANS(A23)))</f>
        <v>23.31926644007163</v>
      </c>
      <c r="C23">
        <f>('AIS Radar'!H23*60+'AIS Radar'!I23+'AIS Radar'!J23/60)-('AIS Radar'!B$4*60+'AIS Radar'!C$4+'AIS Radar'!D$4/60)</f>
        <v>8.366666666666788</v>
      </c>
      <c r="D23">
        <f>('AIS Radar'!K23*60+'AIS Radar'!L23+'AIS Radar'!M23/60)-('AIS Radar'!E$4*60+'AIS Radar'!F$4+'AIS Radar'!G$4/60)</f>
        <v>-21.76666666666665</v>
      </c>
      <c r="E23">
        <f>('AIS Radar'!B23+'AIS Radar'!C23/60+'AIS Radar'!D23/3600)+C23/120</f>
        <v>0.06972222222222323</v>
      </c>
      <c r="F23">
        <f>D23*COS(RADIANS(E23))</f>
        <v>-21.766650550600037</v>
      </c>
    </row>
    <row r="24" spans="1:6" ht="12.75">
      <c r="A24" s="9">
        <f>IF(DEGREES(ATAN(F24/C24))&lt;0,360+DEGREES(ATAN(F24/C24)),DEGREES(ATAN(F24/C24)))</f>
        <v>275.2078820771909</v>
      </c>
      <c r="B24" s="8">
        <f>ABS(C24/COS(RADIANS(A24)))</f>
        <v>25.706115400144192</v>
      </c>
      <c r="C24">
        <f>('AIS Radar'!H24*60+'AIS Radar'!I24+'AIS Radar'!J24/60)-('AIS Radar'!B$4*60+'AIS Radar'!C$4+'AIS Radar'!D$4/60)</f>
        <v>2.333333333333485</v>
      </c>
      <c r="D24">
        <f>('AIS Radar'!K24*60+'AIS Radar'!L24+'AIS Radar'!M24/60)-('AIS Radar'!E$4*60+'AIS Radar'!F$4+'AIS Radar'!G$4/60)</f>
        <v>-25.600000000000023</v>
      </c>
      <c r="E24">
        <f>('AIS Radar'!B24+'AIS Radar'!C24/60+'AIS Radar'!D24/3600)+C24/120</f>
        <v>0.019444444444445708</v>
      </c>
      <c r="F24">
        <f>D24*COS(RADIANS(E24))</f>
        <v>-25.599998525802153</v>
      </c>
    </row>
    <row r="25" spans="1:6" ht="12.75">
      <c r="A25" s="9">
        <f>IF(DEGREES(ATAN(F25/C25))&lt;0,360+DEGREES(ATAN(F25/C25)),DEGREES(ATAN(F25/C25)))</f>
        <v>348.3445552148703</v>
      </c>
      <c r="B25" s="8">
        <f>ABS(C25/COS(RADIANS(A25)))</f>
        <v>27.636526056015914</v>
      </c>
      <c r="C25">
        <f>('AIS Radar'!H25*60+'AIS Radar'!I25+'AIS Radar'!J25/60)-('AIS Radar'!B$4*60+'AIS Radar'!C$4+'AIS Radar'!D$4/60)</f>
        <v>27.066666666666606</v>
      </c>
      <c r="D25">
        <f>('AIS Radar'!K25*60+'AIS Radar'!L25+'AIS Radar'!M25/60)-('AIS Radar'!E$4*60+'AIS Radar'!F$4+'AIS Radar'!G$4/60)</f>
        <v>-5.583333333333371</v>
      </c>
      <c r="E25">
        <f>('AIS Radar'!B25+'AIS Radar'!C25/60+'AIS Radar'!D25/3600)+C25/120</f>
        <v>0.22555555555555504</v>
      </c>
      <c r="F25">
        <f>D25*COS(RADIANS(E25))</f>
        <v>-5.583290069520424</v>
      </c>
    </row>
    <row r="26" spans="1:6" ht="12.75">
      <c r="A26" s="9">
        <f>IF(DEGREES(ATAN(F26/C26))&lt;0,360+DEGREES(ATAN(F26/C26)),DEGREES(ATAN(F26/C26)))</f>
        <v>35.7084314117491</v>
      </c>
      <c r="B26" s="8">
        <f>ABS(C26/COS(RADIANS(A26)))</f>
        <v>13.649464847779411</v>
      </c>
      <c r="C26">
        <f>('AIS Radar'!H26*60+'AIS Radar'!I26+'AIS Radar'!J26/60)-('AIS Radar'!B$4*60+'AIS Radar'!C$4+'AIS Radar'!D$4/60)</f>
        <v>-11.083333333333485</v>
      </c>
      <c r="D26">
        <f>('AIS Radar'!K26*60+'AIS Radar'!L26+'AIS Radar'!M26/60)-('AIS Radar'!E$4*60+'AIS Radar'!F$4+'AIS Radar'!G$4/60)</f>
        <v>-7.966666666666697</v>
      </c>
      <c r="E26">
        <f>('AIS Radar'!B26+'AIS Radar'!C26/60+'AIS Radar'!D26/3600)+C26/120</f>
        <v>-0.09236111111111238</v>
      </c>
      <c r="F26">
        <f>D26*COS(RADIANS(E26))</f>
        <v>-7.966656315731505</v>
      </c>
    </row>
    <row r="27" spans="1:6" ht="12.75">
      <c r="A27" s="9">
        <f>IF(DEGREES(ATAN(F27/C27))&lt;0,360+DEGREES(ATAN(F27/C27)),DEGREES(ATAN(F27/C27)))</f>
        <v>36.33196076770568</v>
      </c>
      <c r="B27" s="8">
        <f>ABS(C27/COS(RADIANS(A27)))</f>
        <v>13.137240147147416</v>
      </c>
      <c r="C27">
        <f>('AIS Radar'!H27*60+'AIS Radar'!I27+'AIS Radar'!J27/60)-('AIS Radar'!B$4*60+'AIS Radar'!C$4+'AIS Radar'!D$4/60)</f>
        <v>10.583333333333485</v>
      </c>
      <c r="D27">
        <f>('AIS Radar'!K27*60+'AIS Radar'!L27+'AIS Radar'!M27/60)-('AIS Radar'!E$4*60+'AIS Radar'!F$4+'AIS Radar'!G$4/60)</f>
        <v>7.783333333333303</v>
      </c>
      <c r="E27">
        <f>('AIS Radar'!B27+'AIS Radar'!C27/60+'AIS Radar'!D27/3600)+C27/120</f>
        <v>0.08819444444444571</v>
      </c>
      <c r="F27">
        <f>D27*COS(RADIANS(E27))</f>
        <v>7.783324112445416</v>
      </c>
    </row>
    <row r="28" spans="1:6" ht="12.75">
      <c r="A28" s="9">
        <f>IF(DEGREES(ATAN(F28/C28))&lt;0,360+DEGREES(ATAN(F28/C28)),DEGREES(ATAN(F28/C28)))</f>
        <v>18.70874462292205</v>
      </c>
      <c r="B28" s="8">
        <f>ABS(C28/COS(RADIANS(A28)))</f>
        <v>30.864154062109417</v>
      </c>
      <c r="C28">
        <f>('AIS Radar'!H28*60+'AIS Radar'!I28+'AIS Radar'!J28/60)-('AIS Radar'!B$4*60+'AIS Radar'!C$4+'AIS Radar'!D$4/60)</f>
        <v>29.23333333333312</v>
      </c>
      <c r="D28">
        <f>('AIS Radar'!K28*60+'AIS Radar'!L28+'AIS Radar'!M28/60)-('AIS Radar'!E$4*60+'AIS Radar'!F$4+'AIS Radar'!G$4/60)</f>
        <v>9.899999999999977</v>
      </c>
      <c r="E28">
        <f>('AIS Radar'!B28+'AIS Radar'!C28/60+'AIS Radar'!D28/3600)+C28/120</f>
        <v>0.24361111111110934</v>
      </c>
      <c r="F28">
        <f>D28*COS(RADIANS(E28))</f>
        <v>9.899910514335964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AC3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7.125" style="0" bestFit="1" customWidth="1"/>
    <col min="2" max="4" width="5.25390625" style="0" customWidth="1"/>
    <col min="5" max="7" width="3.875" style="0" customWidth="1"/>
    <col min="8" max="10" width="4.00390625" style="0" customWidth="1"/>
    <col min="11" max="11" width="4.125" style="0" customWidth="1"/>
    <col min="12" max="12" width="3.875" style="0" customWidth="1"/>
    <col min="13" max="13" width="4.875" style="0" customWidth="1"/>
    <col min="14" max="14" width="18.875" style="0" bestFit="1" customWidth="1"/>
    <col min="15" max="15" width="14.75390625" style="0" customWidth="1"/>
    <col min="16" max="18" width="10.00390625" style="0" customWidth="1"/>
    <col min="19" max="19" width="5.125" style="0" customWidth="1"/>
    <col min="20" max="20" width="7.00390625" style="0" customWidth="1"/>
    <col min="21" max="21" width="4.875" style="0" customWidth="1"/>
  </cols>
  <sheetData>
    <row r="1" spans="2:19" ht="12.75">
      <c r="B1" s="1" t="s">
        <v>16</v>
      </c>
      <c r="C1" s="1"/>
      <c r="D1" s="1"/>
      <c r="E1" s="1"/>
      <c r="F1" s="1"/>
      <c r="G1" s="2"/>
      <c r="H1" s="21" t="s">
        <v>3</v>
      </c>
      <c r="I1" s="1"/>
      <c r="J1" s="1"/>
      <c r="K1" s="1"/>
      <c r="L1" s="1"/>
      <c r="M1" s="2"/>
      <c r="N1" s="35" t="s">
        <v>15</v>
      </c>
      <c r="O1" s="36"/>
      <c r="P1" s="39"/>
      <c r="Q1" s="39"/>
      <c r="R1" s="39"/>
      <c r="S1" s="40"/>
    </row>
    <row r="2" spans="2:19" ht="12.75">
      <c r="B2" s="1" t="s">
        <v>10</v>
      </c>
      <c r="C2" s="1"/>
      <c r="D2" s="1"/>
      <c r="E2" s="1" t="s">
        <v>11</v>
      </c>
      <c r="F2" s="1"/>
      <c r="G2" s="2"/>
      <c r="H2" s="21" t="s">
        <v>12</v>
      </c>
      <c r="I2" s="1"/>
      <c r="J2" s="1"/>
      <c r="K2" s="1" t="s">
        <v>11</v>
      </c>
      <c r="L2" s="1"/>
      <c r="M2" s="2"/>
      <c r="N2" s="37"/>
      <c r="O2" s="38"/>
      <c r="P2" s="39"/>
      <c r="Q2" s="39"/>
      <c r="R2" s="39"/>
      <c r="S2" s="40"/>
    </row>
    <row r="3" spans="1:29" ht="18" customHeight="1">
      <c r="A3" s="25" t="s">
        <v>9</v>
      </c>
      <c r="B3" s="26" t="s">
        <v>0</v>
      </c>
      <c r="C3" s="26" t="s">
        <v>1</v>
      </c>
      <c r="D3" s="26" t="s">
        <v>2</v>
      </c>
      <c r="E3" s="26" t="s">
        <v>0</v>
      </c>
      <c r="F3" s="26" t="s">
        <v>1</v>
      </c>
      <c r="G3" s="27" t="s">
        <v>2</v>
      </c>
      <c r="H3" s="28" t="s">
        <v>0</v>
      </c>
      <c r="I3" s="26" t="s">
        <v>1</v>
      </c>
      <c r="J3" s="26" t="s">
        <v>2</v>
      </c>
      <c r="K3" s="26" t="s">
        <v>0</v>
      </c>
      <c r="L3" s="26" t="s">
        <v>1</v>
      </c>
      <c r="M3" s="27" t="s">
        <v>2</v>
      </c>
      <c r="N3" s="32" t="s">
        <v>13</v>
      </c>
      <c r="O3" s="33" t="s">
        <v>14</v>
      </c>
      <c r="P3" s="41"/>
      <c r="Q3" s="41"/>
      <c r="R3" s="41"/>
      <c r="S3" s="31"/>
      <c r="T3" s="34"/>
      <c r="U3" s="34"/>
      <c r="AC3" s="11"/>
    </row>
    <row r="4" spans="1:21" ht="12.75">
      <c r="A4" s="20">
        <v>1</v>
      </c>
      <c r="B4" s="16">
        <v>54</v>
      </c>
      <c r="C4" s="17">
        <v>30</v>
      </c>
      <c r="D4" s="17">
        <v>30</v>
      </c>
      <c r="E4" s="18">
        <v>14</v>
      </c>
      <c r="F4" s="18">
        <v>30</v>
      </c>
      <c r="G4" s="19">
        <v>30</v>
      </c>
      <c r="H4" s="4">
        <v>54</v>
      </c>
      <c r="I4" s="12">
        <v>48</v>
      </c>
      <c r="J4" s="12">
        <v>54</v>
      </c>
      <c r="K4" s="13">
        <v>14</v>
      </c>
      <c r="L4" s="13">
        <v>9</v>
      </c>
      <c r="M4" s="10">
        <v>20</v>
      </c>
      <c r="N4" s="22">
        <v>322</v>
      </c>
      <c r="O4" s="24">
        <v>23.3</v>
      </c>
      <c r="R4" s="42"/>
      <c r="S4" s="3"/>
      <c r="T4" s="3"/>
      <c r="U4" s="3"/>
    </row>
    <row r="5" spans="1:21" ht="12.75">
      <c r="A5" s="7">
        <v>2</v>
      </c>
      <c r="B5" s="5"/>
      <c r="G5" s="6"/>
      <c r="H5" s="4">
        <v>54</v>
      </c>
      <c r="I5" s="14">
        <v>59</v>
      </c>
      <c r="J5" s="14">
        <v>51</v>
      </c>
      <c r="K5" s="15">
        <v>14</v>
      </c>
      <c r="L5" s="15">
        <v>20</v>
      </c>
      <c r="M5" s="10">
        <v>18</v>
      </c>
      <c r="N5" s="22">
        <v>345</v>
      </c>
      <c r="O5" s="24">
        <v>33.1</v>
      </c>
      <c r="R5" s="42"/>
      <c r="S5" s="3"/>
      <c r="T5" s="3"/>
      <c r="U5" s="3"/>
    </row>
    <row r="6" spans="1:21" ht="12.75">
      <c r="A6" s="7">
        <v>3</v>
      </c>
      <c r="B6" s="5"/>
      <c r="G6" s="6"/>
      <c r="H6" s="4">
        <v>54</v>
      </c>
      <c r="I6" s="14">
        <v>1</v>
      </c>
      <c r="J6" s="14">
        <v>55</v>
      </c>
      <c r="K6" s="15">
        <v>14</v>
      </c>
      <c r="L6" s="15">
        <v>7</v>
      </c>
      <c r="M6" s="10">
        <v>5</v>
      </c>
      <c r="N6" s="22">
        <v>42</v>
      </c>
      <c r="O6" s="24">
        <v>40.4</v>
      </c>
      <c r="R6" s="42"/>
      <c r="S6" s="3"/>
      <c r="T6" s="3"/>
      <c r="U6" s="3"/>
    </row>
    <row r="7" spans="1:21" ht="12.75">
      <c r="A7" s="7">
        <v>4</v>
      </c>
      <c r="B7" s="5"/>
      <c r="G7" s="6"/>
      <c r="H7" s="4">
        <v>54</v>
      </c>
      <c r="I7" s="14">
        <v>40</v>
      </c>
      <c r="J7" s="14">
        <v>24</v>
      </c>
      <c r="K7" s="15">
        <v>14</v>
      </c>
      <c r="L7" s="15">
        <v>53</v>
      </c>
      <c r="M7" s="10">
        <v>3</v>
      </c>
      <c r="N7" s="22">
        <v>62</v>
      </c>
      <c r="O7" s="24">
        <v>24.8</v>
      </c>
      <c r="R7" s="42"/>
      <c r="S7" s="3"/>
      <c r="T7" s="3"/>
      <c r="U7" s="3"/>
    </row>
    <row r="8" spans="1:21" ht="12.75">
      <c r="A8" s="7">
        <v>5</v>
      </c>
      <c r="B8" s="5"/>
      <c r="G8" s="6"/>
      <c r="H8" s="4">
        <v>54</v>
      </c>
      <c r="I8" s="14">
        <v>13</v>
      </c>
      <c r="J8" s="14">
        <v>20</v>
      </c>
      <c r="K8" s="15">
        <v>14</v>
      </c>
      <c r="L8" s="15">
        <v>56</v>
      </c>
      <c r="M8" s="10">
        <v>59</v>
      </c>
      <c r="N8" s="22">
        <v>299</v>
      </c>
      <c r="O8" s="24">
        <v>33.3</v>
      </c>
      <c r="R8" s="42"/>
      <c r="S8" s="3"/>
      <c r="T8" s="3"/>
      <c r="U8" s="3"/>
    </row>
    <row r="9" spans="1:21" ht="12.75">
      <c r="A9" s="7">
        <v>6</v>
      </c>
      <c r="B9" s="5"/>
      <c r="G9" s="6"/>
      <c r="H9" s="4">
        <v>54</v>
      </c>
      <c r="I9" s="14">
        <v>9</v>
      </c>
      <c r="J9" s="14">
        <v>46</v>
      </c>
      <c r="K9" s="15">
        <v>14</v>
      </c>
      <c r="L9" s="15">
        <v>18</v>
      </c>
      <c r="M9" s="10">
        <v>54</v>
      </c>
      <c r="N9" s="22">
        <v>32</v>
      </c>
      <c r="O9" s="24">
        <v>24.9</v>
      </c>
      <c r="R9" s="42"/>
      <c r="S9" s="3"/>
      <c r="T9" s="3"/>
      <c r="U9" s="3"/>
    </row>
    <row r="10" spans="1:21" ht="12.75">
      <c r="A10" s="7">
        <v>7</v>
      </c>
      <c r="B10" s="5"/>
      <c r="G10" s="6"/>
      <c r="H10" s="4">
        <v>54</v>
      </c>
      <c r="I10" s="14">
        <v>27</v>
      </c>
      <c r="J10" s="14">
        <v>43</v>
      </c>
      <c r="K10" s="15">
        <v>14</v>
      </c>
      <c r="L10" s="15">
        <v>6</v>
      </c>
      <c r="M10" s="10">
        <v>57</v>
      </c>
      <c r="N10" s="22">
        <v>81</v>
      </c>
      <c r="O10" s="23">
        <v>25</v>
      </c>
      <c r="R10" s="42"/>
      <c r="S10" s="3"/>
      <c r="T10" s="3"/>
      <c r="U10" s="3"/>
    </row>
    <row r="11" spans="1:21" ht="12.75">
      <c r="A11" s="7">
        <v>8</v>
      </c>
      <c r="B11" s="5"/>
      <c r="G11" s="6"/>
      <c r="H11" s="4">
        <v>54</v>
      </c>
      <c r="I11" s="14">
        <v>9</v>
      </c>
      <c r="J11" s="14">
        <v>19</v>
      </c>
      <c r="K11" s="15">
        <v>14</v>
      </c>
      <c r="L11" s="15">
        <v>16</v>
      </c>
      <c r="M11" s="10">
        <v>57</v>
      </c>
      <c r="N11" s="22">
        <v>32</v>
      </c>
      <c r="O11" s="24">
        <v>27.2</v>
      </c>
      <c r="R11" s="42"/>
      <c r="S11" s="3"/>
      <c r="T11" s="3"/>
      <c r="U11" s="3"/>
    </row>
    <row r="12" spans="1:21" ht="12.75">
      <c r="A12" s="7">
        <v>9</v>
      </c>
      <c r="B12" s="5"/>
      <c r="G12" s="6"/>
      <c r="H12" s="4">
        <v>54</v>
      </c>
      <c r="I12" s="14">
        <v>55</v>
      </c>
      <c r="J12" s="14">
        <v>46</v>
      </c>
      <c r="K12" s="15">
        <v>14</v>
      </c>
      <c r="L12" s="15">
        <v>31</v>
      </c>
      <c r="M12" s="10">
        <v>30</v>
      </c>
      <c r="N12" s="22">
        <v>3</v>
      </c>
      <c r="O12" s="24">
        <v>27.4</v>
      </c>
      <c r="R12" s="42"/>
      <c r="S12" s="3"/>
      <c r="T12" s="3"/>
      <c r="U12" s="3"/>
    </row>
    <row r="13" spans="1:21" ht="12.75">
      <c r="A13" s="7">
        <v>10</v>
      </c>
      <c r="B13" s="5"/>
      <c r="G13" s="6"/>
      <c r="H13" s="4">
        <v>54</v>
      </c>
      <c r="I13" s="14">
        <v>20</v>
      </c>
      <c r="J13" s="14">
        <v>19</v>
      </c>
      <c r="K13" s="15">
        <v>14</v>
      </c>
      <c r="L13" s="15">
        <v>7</v>
      </c>
      <c r="M13" s="10">
        <v>19</v>
      </c>
      <c r="N13" s="22">
        <v>70</v>
      </c>
      <c r="O13" s="24">
        <v>26.9</v>
      </c>
      <c r="R13" s="42"/>
      <c r="S13" s="3"/>
      <c r="T13" s="3"/>
      <c r="U13" s="3"/>
    </row>
    <row r="14" spans="1:21" ht="12.75">
      <c r="A14" s="7">
        <v>11</v>
      </c>
      <c r="B14" s="5"/>
      <c r="G14" s="6"/>
      <c r="H14" s="4">
        <v>54</v>
      </c>
      <c r="I14" s="14">
        <v>13</v>
      </c>
      <c r="J14" s="14">
        <v>56</v>
      </c>
      <c r="K14" s="15">
        <v>14</v>
      </c>
      <c r="L14" s="15">
        <v>40</v>
      </c>
      <c r="M14" s="10">
        <v>50</v>
      </c>
      <c r="N14" s="22">
        <v>326</v>
      </c>
      <c r="O14" s="24">
        <v>20.2</v>
      </c>
      <c r="R14" s="42"/>
      <c r="S14" s="3"/>
      <c r="T14" s="3"/>
      <c r="U14" s="3"/>
    </row>
    <row r="15" spans="1:21" ht="12.75">
      <c r="A15" s="7">
        <v>12</v>
      </c>
      <c r="B15" s="5"/>
      <c r="G15" s="6"/>
      <c r="H15" s="4">
        <v>54</v>
      </c>
      <c r="I15" s="14">
        <v>52</v>
      </c>
      <c r="J15" s="14">
        <v>37</v>
      </c>
      <c r="K15" s="15">
        <v>14</v>
      </c>
      <c r="L15" s="15">
        <v>23</v>
      </c>
      <c r="M15" s="10">
        <v>17</v>
      </c>
      <c r="N15" s="22">
        <v>342</v>
      </c>
      <c r="O15" s="24">
        <v>25.6</v>
      </c>
      <c r="R15" s="42"/>
      <c r="S15" s="3"/>
      <c r="T15" s="3"/>
      <c r="U15" s="3"/>
    </row>
    <row r="16" spans="1:21" ht="12.75">
      <c r="A16" s="7">
        <v>13</v>
      </c>
      <c r="B16" s="5"/>
      <c r="G16" s="6"/>
      <c r="H16" s="4">
        <v>54</v>
      </c>
      <c r="I16" s="14">
        <v>13</v>
      </c>
      <c r="J16" s="14">
        <v>41</v>
      </c>
      <c r="K16" s="15">
        <v>14</v>
      </c>
      <c r="L16" s="15">
        <v>41</v>
      </c>
      <c r="M16" s="10">
        <v>57</v>
      </c>
      <c r="N16" s="22">
        <v>329</v>
      </c>
      <c r="O16" s="24">
        <v>22</v>
      </c>
      <c r="R16" s="42"/>
      <c r="S16" s="3"/>
      <c r="T16" s="3"/>
      <c r="U16" s="3"/>
    </row>
    <row r="17" spans="1:21" ht="12.75">
      <c r="A17" s="7">
        <v>14</v>
      </c>
      <c r="B17" s="5"/>
      <c r="G17" s="6"/>
      <c r="H17" s="4">
        <v>54</v>
      </c>
      <c r="I17" s="14">
        <v>33</v>
      </c>
      <c r="J17" s="14">
        <v>28</v>
      </c>
      <c r="K17" s="15">
        <v>14</v>
      </c>
      <c r="L17" s="15">
        <v>32</v>
      </c>
      <c r="M17" s="10">
        <v>50</v>
      </c>
      <c r="N17" s="22">
        <v>35</v>
      </c>
      <c r="O17" s="24">
        <v>4</v>
      </c>
      <c r="R17" s="42"/>
      <c r="S17" s="3"/>
      <c r="T17" s="3"/>
      <c r="U17" s="3"/>
    </row>
    <row r="18" spans="1:21" ht="12.75">
      <c r="A18" s="7">
        <v>15</v>
      </c>
      <c r="B18" s="5"/>
      <c r="G18" s="6"/>
      <c r="H18" s="4">
        <v>54</v>
      </c>
      <c r="I18" s="14">
        <v>56</v>
      </c>
      <c r="J18" s="14">
        <v>28</v>
      </c>
      <c r="K18" s="15">
        <v>14</v>
      </c>
      <c r="L18" s="15">
        <v>13</v>
      </c>
      <c r="M18" s="10">
        <v>53</v>
      </c>
      <c r="N18" s="22">
        <v>325</v>
      </c>
      <c r="O18" s="24">
        <v>32.8</v>
      </c>
      <c r="R18" s="42"/>
      <c r="S18" s="3"/>
      <c r="T18" s="3"/>
      <c r="U18" s="3"/>
    </row>
    <row r="19" spans="1:21" ht="12.75">
      <c r="A19" s="7">
        <v>16</v>
      </c>
      <c r="B19" s="5"/>
      <c r="G19" s="6"/>
      <c r="H19" s="4">
        <v>54</v>
      </c>
      <c r="I19" s="14">
        <v>50</v>
      </c>
      <c r="J19" s="14">
        <v>23</v>
      </c>
      <c r="K19" s="15">
        <v>14</v>
      </c>
      <c r="L19" s="15">
        <v>50</v>
      </c>
      <c r="M19" s="10">
        <v>58</v>
      </c>
      <c r="N19" s="22">
        <v>49</v>
      </c>
      <c r="O19" s="24">
        <v>29.8</v>
      </c>
      <c r="R19" s="42"/>
      <c r="S19" s="3"/>
      <c r="T19" s="3"/>
      <c r="U19" s="3"/>
    </row>
    <row r="20" spans="1:21" ht="12.75">
      <c r="A20" s="7">
        <v>17</v>
      </c>
      <c r="B20" s="5"/>
      <c r="G20" s="6"/>
      <c r="H20" s="4">
        <v>54</v>
      </c>
      <c r="I20" s="14">
        <v>14</v>
      </c>
      <c r="J20" s="14">
        <v>35</v>
      </c>
      <c r="K20" s="15">
        <v>14</v>
      </c>
      <c r="L20" s="15">
        <v>9</v>
      </c>
      <c r="M20" s="10">
        <v>54</v>
      </c>
      <c r="N20" s="22">
        <v>51</v>
      </c>
      <c r="O20" s="24">
        <v>27.5</v>
      </c>
      <c r="R20" s="42"/>
      <c r="S20" s="3"/>
      <c r="T20" s="3"/>
      <c r="U20" s="3"/>
    </row>
    <row r="21" spans="1:21" ht="12.75">
      <c r="A21" s="7">
        <v>18</v>
      </c>
      <c r="B21" s="5"/>
      <c r="G21" s="6"/>
      <c r="H21" s="4">
        <v>54</v>
      </c>
      <c r="I21" s="14">
        <v>0</v>
      </c>
      <c r="J21" s="14">
        <v>50</v>
      </c>
      <c r="K21" s="15">
        <v>14</v>
      </c>
      <c r="L21" s="15">
        <v>26</v>
      </c>
      <c r="M21" s="10">
        <v>59</v>
      </c>
      <c r="N21" s="22">
        <v>5</v>
      </c>
      <c r="O21" s="24">
        <v>32.8</v>
      </c>
      <c r="R21" s="42"/>
      <c r="S21" s="3"/>
      <c r="T21" s="3"/>
      <c r="U21" s="3"/>
    </row>
    <row r="22" spans="1:21" ht="12.75">
      <c r="A22" s="7">
        <v>19</v>
      </c>
      <c r="B22" s="5"/>
      <c r="G22" s="6"/>
      <c r="H22" s="4">
        <v>54</v>
      </c>
      <c r="I22" s="14">
        <v>16</v>
      </c>
      <c r="J22" s="14">
        <v>13</v>
      </c>
      <c r="K22" s="15">
        <v>14</v>
      </c>
      <c r="L22" s="15">
        <v>0</v>
      </c>
      <c r="M22" s="10">
        <v>56</v>
      </c>
      <c r="N22" s="22">
        <v>68</v>
      </c>
      <c r="O22" s="24">
        <v>33</v>
      </c>
      <c r="R22" s="42"/>
      <c r="S22" s="3"/>
      <c r="T22" s="3"/>
      <c r="U22" s="3"/>
    </row>
    <row r="23" spans="1:21" ht="12.75">
      <c r="A23" s="7">
        <v>20</v>
      </c>
      <c r="B23" s="5"/>
      <c r="G23" s="6"/>
      <c r="H23" s="4">
        <v>54</v>
      </c>
      <c r="I23" s="14">
        <v>20</v>
      </c>
      <c r="J23" s="14">
        <v>44</v>
      </c>
      <c r="K23" s="15">
        <v>14</v>
      </c>
      <c r="L23" s="15">
        <v>39</v>
      </c>
      <c r="M23" s="10">
        <v>5</v>
      </c>
      <c r="N23" s="22">
        <v>320</v>
      </c>
      <c r="O23" s="24">
        <v>13.4</v>
      </c>
      <c r="R23" s="42"/>
      <c r="S23" s="3"/>
      <c r="T23" s="3"/>
      <c r="U23" s="3"/>
    </row>
    <row r="24" spans="1:21" ht="12.75">
      <c r="A24" s="7">
        <v>21</v>
      </c>
      <c r="B24" s="5"/>
      <c r="G24" s="6"/>
      <c r="H24" s="4">
        <v>54</v>
      </c>
      <c r="I24" s="14">
        <v>28</v>
      </c>
      <c r="J24" s="14">
        <v>30</v>
      </c>
      <c r="K24" s="15">
        <v>14</v>
      </c>
      <c r="L24" s="15">
        <v>49</v>
      </c>
      <c r="M24" s="10">
        <v>52</v>
      </c>
      <c r="N24" s="22">
        <v>276</v>
      </c>
      <c r="O24" s="24">
        <v>20.9</v>
      </c>
      <c r="R24" s="42"/>
      <c r="S24" s="3"/>
      <c r="T24" s="3"/>
      <c r="U24" s="3"/>
    </row>
    <row r="25" spans="1:21" ht="12.75">
      <c r="A25" s="7">
        <v>22</v>
      </c>
      <c r="B25" s="5"/>
      <c r="G25" s="6"/>
      <c r="H25" s="4">
        <v>54</v>
      </c>
      <c r="I25" s="14">
        <v>45</v>
      </c>
      <c r="J25" s="14">
        <v>15</v>
      </c>
      <c r="K25" s="15">
        <v>14</v>
      </c>
      <c r="L25" s="15">
        <v>17</v>
      </c>
      <c r="M25" s="10">
        <v>20</v>
      </c>
      <c r="N25" s="22">
        <v>318</v>
      </c>
      <c r="O25" s="24">
        <v>21.2</v>
      </c>
      <c r="R25" s="42"/>
      <c r="S25" s="3"/>
      <c r="T25" s="3"/>
      <c r="U25" s="3"/>
    </row>
    <row r="26" spans="1:21" ht="12.75">
      <c r="A26" s="7">
        <v>23</v>
      </c>
      <c r="B26" s="5"/>
      <c r="G26" s="6"/>
      <c r="H26" s="4">
        <v>54</v>
      </c>
      <c r="I26" s="14">
        <v>10</v>
      </c>
      <c r="J26" s="14">
        <v>23</v>
      </c>
      <c r="K26" s="15">
        <v>14</v>
      </c>
      <c r="L26" s="15">
        <v>4</v>
      </c>
      <c r="M26" s="10">
        <v>4</v>
      </c>
      <c r="N26" s="22">
        <v>49</v>
      </c>
      <c r="O26" s="24">
        <v>36.5</v>
      </c>
      <c r="R26" s="42"/>
      <c r="S26" s="3"/>
      <c r="T26" s="3"/>
      <c r="U26" s="3"/>
    </row>
    <row r="27" spans="1:21" ht="12.75">
      <c r="A27" s="7">
        <v>24</v>
      </c>
      <c r="B27" s="5"/>
      <c r="G27" s="6"/>
      <c r="H27" s="4">
        <v>54</v>
      </c>
      <c r="I27" s="14">
        <v>58</v>
      </c>
      <c r="J27" s="14">
        <v>46</v>
      </c>
      <c r="K27" s="15">
        <v>14</v>
      </c>
      <c r="L27" s="15">
        <v>31</v>
      </c>
      <c r="M27" s="10">
        <v>7</v>
      </c>
      <c r="N27" s="22">
        <v>0</v>
      </c>
      <c r="O27" s="24">
        <v>28.9</v>
      </c>
      <c r="R27" s="42"/>
      <c r="S27" s="3"/>
      <c r="T27" s="3"/>
      <c r="U27" s="3"/>
    </row>
    <row r="28" spans="1:21" ht="12.75">
      <c r="A28" s="7">
        <v>25</v>
      </c>
      <c r="H28" s="4">
        <v>54</v>
      </c>
      <c r="I28" s="14">
        <v>10</v>
      </c>
      <c r="J28" s="14">
        <v>6</v>
      </c>
      <c r="K28" s="15">
        <v>14</v>
      </c>
      <c r="L28" s="15">
        <v>47</v>
      </c>
      <c r="M28" s="10">
        <v>32</v>
      </c>
      <c r="N28" s="22">
        <v>317</v>
      </c>
      <c r="O28" s="24">
        <v>29</v>
      </c>
      <c r="R28" s="42"/>
      <c r="S28" s="3"/>
      <c r="T28" s="3"/>
      <c r="U28" s="3"/>
    </row>
    <row r="29" spans="16:19" ht="12.75">
      <c r="P29" s="40"/>
      <c r="Q29" s="40"/>
      <c r="R29" s="40"/>
      <c r="S29" s="40"/>
    </row>
    <row r="30" spans="16:19" ht="12.75">
      <c r="P30" s="40"/>
      <c r="Q30" s="40"/>
      <c r="R30" s="40"/>
      <c r="S30" s="40"/>
    </row>
    <row r="31" spans="16:19" ht="12.75">
      <c r="P31" s="40"/>
      <c r="Q31" s="40"/>
      <c r="R31" s="40"/>
      <c r="S31" s="40"/>
    </row>
    <row r="32" spans="16:19" ht="12.75">
      <c r="P32" s="40"/>
      <c r="Q32" s="40"/>
      <c r="R32" s="40"/>
      <c r="S32" s="40"/>
    </row>
    <row r="33" spans="16:19" ht="12.75">
      <c r="P33" s="40"/>
      <c r="Q33" s="40"/>
      <c r="R33" s="40"/>
      <c r="S33" s="40"/>
    </row>
  </sheetData>
  <mergeCells count="7">
    <mergeCell ref="B2:D2"/>
    <mergeCell ref="E2:G2"/>
    <mergeCell ref="B1:G1"/>
    <mergeCell ref="N1:O2"/>
    <mergeCell ref="H1:M1"/>
    <mergeCell ref="H2:J2"/>
    <mergeCell ref="K2:M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C33"/>
  <sheetViews>
    <sheetView showGridLines="0" workbookViewId="0" topLeftCell="A1">
      <selection activeCell="H4" sqref="H4:O28"/>
    </sheetView>
  </sheetViews>
  <sheetFormatPr defaultColWidth="9.00390625" defaultRowHeight="12.75"/>
  <cols>
    <col min="1" max="1" width="7.125" style="0" bestFit="1" customWidth="1"/>
    <col min="2" max="4" width="5.25390625" style="0" customWidth="1"/>
    <col min="5" max="7" width="3.875" style="0" customWidth="1"/>
    <col min="8" max="10" width="4.00390625" style="0" customWidth="1"/>
    <col min="11" max="11" width="4.125" style="0" customWidth="1"/>
    <col min="12" max="12" width="3.875" style="0" customWidth="1"/>
    <col min="13" max="13" width="4.875" style="0" customWidth="1"/>
    <col min="14" max="14" width="18.875" style="0" bestFit="1" customWidth="1"/>
    <col min="15" max="15" width="14.75390625" style="0" customWidth="1"/>
    <col min="16" max="18" width="10.00390625" style="0" customWidth="1"/>
    <col min="19" max="19" width="5.125" style="0" customWidth="1"/>
    <col min="20" max="20" width="7.00390625" style="0" customWidth="1"/>
    <col min="21" max="21" width="4.875" style="0" customWidth="1"/>
  </cols>
  <sheetData>
    <row r="1" spans="2:19" ht="12.75">
      <c r="B1" s="1" t="s">
        <v>16</v>
      </c>
      <c r="C1" s="1"/>
      <c r="D1" s="1"/>
      <c r="E1" s="1"/>
      <c r="F1" s="1"/>
      <c r="G1" s="2"/>
      <c r="H1" s="21" t="s">
        <v>3</v>
      </c>
      <c r="I1" s="1"/>
      <c r="J1" s="1"/>
      <c r="K1" s="1"/>
      <c r="L1" s="1"/>
      <c r="M1" s="2"/>
      <c r="N1" s="35" t="s">
        <v>15</v>
      </c>
      <c r="O1" s="36"/>
      <c r="P1" s="39"/>
      <c r="Q1" s="39"/>
      <c r="R1" s="39"/>
      <c r="S1" s="40"/>
    </row>
    <row r="2" spans="2:19" ht="12.75">
      <c r="B2" s="1" t="s">
        <v>10</v>
      </c>
      <c r="C2" s="1"/>
      <c r="D2" s="1"/>
      <c r="E2" s="1" t="s">
        <v>11</v>
      </c>
      <c r="F2" s="1"/>
      <c r="G2" s="2"/>
      <c r="H2" s="21" t="s">
        <v>12</v>
      </c>
      <c r="I2" s="1"/>
      <c r="J2" s="1"/>
      <c r="K2" s="1" t="s">
        <v>11</v>
      </c>
      <c r="L2" s="1"/>
      <c r="M2" s="2"/>
      <c r="N2" s="37"/>
      <c r="O2" s="38"/>
      <c r="P2" s="39"/>
      <c r="Q2" s="39"/>
      <c r="R2" s="39"/>
      <c r="S2" s="40"/>
    </row>
    <row r="3" spans="1:29" ht="18" customHeight="1">
      <c r="A3" s="25" t="s">
        <v>9</v>
      </c>
      <c r="B3" s="26" t="s">
        <v>0</v>
      </c>
      <c r="C3" s="26" t="s">
        <v>1</v>
      </c>
      <c r="D3" s="26" t="s">
        <v>2</v>
      </c>
      <c r="E3" s="26" t="s">
        <v>0</v>
      </c>
      <c r="F3" s="26" t="s">
        <v>1</v>
      </c>
      <c r="G3" s="27" t="s">
        <v>2</v>
      </c>
      <c r="H3" s="28" t="s">
        <v>0</v>
      </c>
      <c r="I3" s="26" t="s">
        <v>1</v>
      </c>
      <c r="J3" s="26" t="s">
        <v>2</v>
      </c>
      <c r="K3" s="26" t="s">
        <v>0</v>
      </c>
      <c r="L3" s="26" t="s">
        <v>1</v>
      </c>
      <c r="M3" s="27" t="s">
        <v>2</v>
      </c>
      <c r="N3" s="32" t="s">
        <v>13</v>
      </c>
      <c r="O3" s="33" t="s">
        <v>14</v>
      </c>
      <c r="P3" s="41"/>
      <c r="Q3" s="41"/>
      <c r="R3" s="41"/>
      <c r="S3" s="31"/>
      <c r="T3" s="34"/>
      <c r="U3" s="34"/>
      <c r="AC3" s="11"/>
    </row>
    <row r="4" spans="1:21" ht="12.75">
      <c r="A4" s="20">
        <v>1</v>
      </c>
      <c r="B4" s="16">
        <v>54</v>
      </c>
      <c r="C4" s="17">
        <v>30</v>
      </c>
      <c r="D4" s="17">
        <v>30</v>
      </c>
      <c r="E4" s="18">
        <v>14</v>
      </c>
      <c r="F4" s="18">
        <v>30</v>
      </c>
      <c r="G4" s="19">
        <v>30</v>
      </c>
      <c r="H4" s="4">
        <v>54</v>
      </c>
      <c r="I4" s="12">
        <f aca="true" ca="1" t="shared" si="0" ref="I4:J28">IF(RAND()&gt;0.5,INT(C$4+C$4*RAND()),INT(C$4-C$4*RAND()))</f>
        <v>34</v>
      </c>
      <c r="J4" s="12">
        <f ca="1" t="shared" si="0"/>
        <v>30</v>
      </c>
      <c r="K4" s="13">
        <v>14</v>
      </c>
      <c r="L4" s="13">
        <f aca="true" ca="1" t="shared" si="1" ref="L4:M28">IF(RAND()&gt;0.5,INT(F$4+F$4*RAND()),INT(F$4-F$4*RAND()))</f>
        <v>17</v>
      </c>
      <c r="M4" s="10">
        <f ca="1" t="shared" si="1"/>
        <v>2</v>
      </c>
      <c r="N4" s="22">
        <f ca="1">IF(RAND()&gt;0.5,ROUND(Obliczenia!A4+5*RAND(),0),ROUND(Obliczenia!A4-5*RAND(),0))</f>
        <v>292</v>
      </c>
      <c r="O4" s="24">
        <f ca="1">ROUND(Obliczenia!B4+Obliczenia!B4*RAND()*0.1,1)</f>
        <v>9</v>
      </c>
      <c r="P4" s="42"/>
      <c r="Q4" s="42"/>
      <c r="R4" s="42"/>
      <c r="S4" s="3"/>
      <c r="T4" s="3"/>
      <c r="U4" s="3"/>
    </row>
    <row r="5" spans="1:21" ht="12.75">
      <c r="A5" s="7">
        <v>2</v>
      </c>
      <c r="B5" s="5"/>
      <c r="G5" s="6"/>
      <c r="H5" s="4">
        <v>54</v>
      </c>
      <c r="I5" s="14">
        <f ca="1" t="shared" si="0"/>
        <v>47</v>
      </c>
      <c r="J5" s="14">
        <f ca="1" t="shared" si="0"/>
        <v>47</v>
      </c>
      <c r="K5" s="15">
        <v>14</v>
      </c>
      <c r="L5" s="15">
        <f ca="1" t="shared" si="1"/>
        <v>19</v>
      </c>
      <c r="M5" s="10">
        <f ca="1" t="shared" si="1"/>
        <v>2</v>
      </c>
      <c r="N5" s="22">
        <f ca="1">IF(RAND()&gt;0.5,ROUND(Obliczenia!A5+5*RAND(),0),ROUND(Obliczenia!A5-5*RAND(),0))</f>
        <v>327</v>
      </c>
      <c r="O5" s="24">
        <f ca="1">ROUND(Obliczenia!B5+Obliczenia!B5*RAND()*0.1,1)</f>
        <v>22.3</v>
      </c>
      <c r="P5" s="42"/>
      <c r="Q5" s="42"/>
      <c r="R5" s="42"/>
      <c r="S5" s="3"/>
      <c r="T5" s="3"/>
      <c r="U5" s="3"/>
    </row>
    <row r="6" spans="1:21" ht="12.75">
      <c r="A6" s="7">
        <v>3</v>
      </c>
      <c r="B6" s="5"/>
      <c r="G6" s="6"/>
      <c r="H6" s="4">
        <v>54</v>
      </c>
      <c r="I6" s="14">
        <f ca="1" t="shared" si="0"/>
        <v>47</v>
      </c>
      <c r="J6" s="14">
        <f ca="1" t="shared" si="0"/>
        <v>37</v>
      </c>
      <c r="K6" s="15">
        <v>14</v>
      </c>
      <c r="L6" s="15">
        <f ca="1" t="shared" si="1"/>
        <v>23</v>
      </c>
      <c r="M6" s="10">
        <f ca="1" t="shared" si="1"/>
        <v>56</v>
      </c>
      <c r="N6" s="22">
        <f ca="1">IF(RAND()&gt;0.5,ROUND(Obliczenia!A6+5*RAND(),0),ROUND(Obliczenia!A6-5*RAND(),0))</f>
        <v>337</v>
      </c>
      <c r="O6" s="24">
        <f ca="1">ROUND(Obliczenia!B6+Obliczenia!B6*RAND()*0.1,1)</f>
        <v>19.7</v>
      </c>
      <c r="P6" s="42"/>
      <c r="Q6" s="42"/>
      <c r="R6" s="42"/>
      <c r="S6" s="3"/>
      <c r="T6" s="3"/>
      <c r="U6" s="3"/>
    </row>
    <row r="7" spans="1:21" ht="12.75">
      <c r="A7" s="7">
        <v>4</v>
      </c>
      <c r="B7" s="5"/>
      <c r="G7" s="6"/>
      <c r="H7" s="4">
        <v>54</v>
      </c>
      <c r="I7" s="14">
        <f ca="1" t="shared" si="0"/>
        <v>43</v>
      </c>
      <c r="J7" s="14">
        <f ca="1" t="shared" si="0"/>
        <v>15</v>
      </c>
      <c r="K7" s="15">
        <v>14</v>
      </c>
      <c r="L7" s="15">
        <f ca="1" t="shared" si="1"/>
        <v>20</v>
      </c>
      <c r="M7" s="10">
        <f ca="1" t="shared" si="1"/>
        <v>41</v>
      </c>
      <c r="N7" s="22">
        <f ca="1">IF(RAND()&gt;0.5,ROUND(Obliczenia!A7+5*RAND(),0),ROUND(Obliczenia!A7-5*RAND(),0))</f>
        <v>325</v>
      </c>
      <c r="O7" s="24">
        <f ca="1">ROUND(Obliczenia!B7+Obliczenia!B7*RAND()*0.1,1)</f>
        <v>16.5</v>
      </c>
      <c r="P7" s="42"/>
      <c r="Q7" s="42"/>
      <c r="R7" s="42"/>
      <c r="S7" s="3"/>
      <c r="T7" s="3"/>
      <c r="U7" s="3"/>
    </row>
    <row r="8" spans="1:21" ht="12.75">
      <c r="A8" s="7">
        <v>5</v>
      </c>
      <c r="B8" s="5"/>
      <c r="G8" s="6"/>
      <c r="H8" s="4">
        <v>54</v>
      </c>
      <c r="I8" s="14">
        <f ca="1" t="shared" si="0"/>
        <v>5</v>
      </c>
      <c r="J8" s="14">
        <f ca="1" t="shared" si="0"/>
        <v>4</v>
      </c>
      <c r="K8" s="15">
        <v>14</v>
      </c>
      <c r="L8" s="15">
        <f ca="1" t="shared" si="1"/>
        <v>3</v>
      </c>
      <c r="M8" s="10">
        <f ca="1" t="shared" si="1"/>
        <v>57</v>
      </c>
      <c r="N8" s="22">
        <f ca="1">IF(RAND()&gt;0.5,ROUND(Obliczenia!A8+5*RAND(),0),ROUND(Obliczenia!A8-5*RAND(),0))</f>
        <v>48</v>
      </c>
      <c r="O8" s="24">
        <f ca="1">ROUND(Obliczenia!B8+Obliczenia!B8*RAND()*0.1,1)</f>
        <v>38.3</v>
      </c>
      <c r="P8" s="42"/>
      <c r="Q8" s="42"/>
      <c r="R8" s="42"/>
      <c r="S8" s="3"/>
      <c r="T8" s="3"/>
      <c r="U8" s="3"/>
    </row>
    <row r="9" spans="1:21" ht="12.75">
      <c r="A9" s="7">
        <v>6</v>
      </c>
      <c r="B9" s="5"/>
      <c r="G9" s="6"/>
      <c r="H9" s="4">
        <v>54</v>
      </c>
      <c r="I9" s="14">
        <f ca="1" t="shared" si="0"/>
        <v>57</v>
      </c>
      <c r="J9" s="14">
        <f ca="1" t="shared" si="0"/>
        <v>55</v>
      </c>
      <c r="K9" s="15">
        <v>14</v>
      </c>
      <c r="L9" s="15">
        <f ca="1" t="shared" si="1"/>
        <v>45</v>
      </c>
      <c r="M9" s="10">
        <f ca="1" t="shared" si="1"/>
        <v>2</v>
      </c>
      <c r="N9" s="22">
        <f ca="1">IF(RAND()&gt;0.5,ROUND(Obliczenia!A9+5*RAND(),0),ROUND(Obliczenia!A9-5*RAND(),0))</f>
        <v>27</v>
      </c>
      <c r="O9" s="24">
        <f ca="1">ROUND(Obliczenia!B9+Obliczenia!B9*RAND()*0.1,1)</f>
        <v>31.7</v>
      </c>
      <c r="P9" s="42"/>
      <c r="Q9" s="42"/>
      <c r="R9" s="42"/>
      <c r="S9" s="3"/>
      <c r="T9" s="3"/>
      <c r="U9" s="3"/>
    </row>
    <row r="10" spans="1:21" ht="12.75">
      <c r="A10" s="7">
        <v>7</v>
      </c>
      <c r="B10" s="5"/>
      <c r="G10" s="6"/>
      <c r="H10" s="4">
        <v>54</v>
      </c>
      <c r="I10" s="14">
        <f ca="1" t="shared" si="0"/>
        <v>15</v>
      </c>
      <c r="J10" s="14">
        <f ca="1" t="shared" si="0"/>
        <v>31</v>
      </c>
      <c r="K10" s="15">
        <v>14</v>
      </c>
      <c r="L10" s="15">
        <f ca="1" t="shared" si="1"/>
        <v>39</v>
      </c>
      <c r="M10" s="10">
        <f ca="1" t="shared" si="1"/>
        <v>56</v>
      </c>
      <c r="N10" s="22">
        <f ca="1">IF(RAND()&gt;0.5,ROUND(Obliczenia!A10+5*RAND(),0),ROUND(Obliczenia!A10-5*RAND(),0))</f>
        <v>331</v>
      </c>
      <c r="O10" s="23">
        <f ca="1">ROUND(Obliczenia!B10+Obliczenia!B10*RAND()*0.1,1)</f>
        <v>17.8</v>
      </c>
      <c r="P10" s="43"/>
      <c r="Q10" s="43"/>
      <c r="R10" s="42"/>
      <c r="S10" s="3"/>
      <c r="T10" s="3"/>
      <c r="U10" s="3"/>
    </row>
    <row r="11" spans="1:21" ht="12.75">
      <c r="A11" s="7">
        <v>8</v>
      </c>
      <c r="B11" s="5"/>
      <c r="G11" s="6"/>
      <c r="H11" s="4">
        <v>54</v>
      </c>
      <c r="I11" s="14">
        <f ca="1" t="shared" si="0"/>
        <v>40</v>
      </c>
      <c r="J11" s="14">
        <f ca="1" t="shared" si="0"/>
        <v>55</v>
      </c>
      <c r="K11" s="15">
        <v>14</v>
      </c>
      <c r="L11" s="15">
        <f ca="1" t="shared" si="1"/>
        <v>1</v>
      </c>
      <c r="M11" s="10">
        <f ca="1" t="shared" si="1"/>
        <v>52</v>
      </c>
      <c r="N11" s="22">
        <f ca="1">IF(RAND()&gt;0.5,ROUND(Obliczenia!A11+5*RAND(),0),ROUND(Obliczenia!A11-5*RAND(),0))</f>
        <v>287</v>
      </c>
      <c r="O11" s="24">
        <f ca="1">ROUND(Obliczenia!B11+Obliczenia!B11*RAND()*0.1,1)</f>
        <v>33.2</v>
      </c>
      <c r="P11" s="42"/>
      <c r="Q11" s="42"/>
      <c r="R11" s="42"/>
      <c r="S11" s="3"/>
      <c r="T11" s="3"/>
      <c r="U11" s="3"/>
    </row>
    <row r="12" spans="1:21" ht="12.75">
      <c r="A12" s="7">
        <v>9</v>
      </c>
      <c r="B12" s="5"/>
      <c r="G12" s="6"/>
      <c r="H12" s="4">
        <v>54</v>
      </c>
      <c r="I12" s="14">
        <f ca="1" t="shared" si="0"/>
        <v>11</v>
      </c>
      <c r="J12" s="14">
        <f ca="1" t="shared" si="0"/>
        <v>13</v>
      </c>
      <c r="K12" s="15">
        <v>14</v>
      </c>
      <c r="L12" s="15">
        <f ca="1" t="shared" si="1"/>
        <v>51</v>
      </c>
      <c r="M12" s="10">
        <f ca="1" t="shared" si="1"/>
        <v>16</v>
      </c>
      <c r="N12" s="22">
        <f ca="1">IF(RAND()&gt;0.5,ROUND(Obliczenia!A12+5*RAND(),0),ROUND(Obliczenia!A12-5*RAND(),0))</f>
        <v>311</v>
      </c>
      <c r="O12" s="24">
        <f ca="1">ROUND(Obliczenia!B12+Obliczenia!B12*RAND()*0.1,1)</f>
        <v>30.1</v>
      </c>
      <c r="P12" s="42"/>
      <c r="Q12" s="42"/>
      <c r="R12" s="42"/>
      <c r="S12" s="3"/>
      <c r="T12" s="3"/>
      <c r="U12" s="3"/>
    </row>
    <row r="13" spans="1:21" ht="12.75">
      <c r="A13" s="7">
        <v>10</v>
      </c>
      <c r="B13" s="5"/>
      <c r="G13" s="6"/>
      <c r="H13" s="4">
        <v>54</v>
      </c>
      <c r="I13" s="14">
        <f ca="1" t="shared" si="0"/>
        <v>5</v>
      </c>
      <c r="J13" s="14">
        <f ca="1" t="shared" si="0"/>
        <v>56</v>
      </c>
      <c r="K13" s="15">
        <v>14</v>
      </c>
      <c r="L13" s="15">
        <f ca="1" t="shared" si="1"/>
        <v>24</v>
      </c>
      <c r="M13" s="10">
        <f ca="1" t="shared" si="1"/>
        <v>51</v>
      </c>
      <c r="N13" s="22">
        <f ca="1">IF(RAND()&gt;0.5,ROUND(Obliczenia!A13+5*RAND(),0),ROUND(Obliczenia!A13-5*RAND(),0))</f>
        <v>10</v>
      </c>
      <c r="O13" s="24">
        <f ca="1">ROUND(Obliczenia!B13+Obliczenia!B13*RAND()*0.1,1)</f>
        <v>25.7</v>
      </c>
      <c r="P13" s="42"/>
      <c r="Q13" s="42"/>
      <c r="R13" s="42"/>
      <c r="S13" s="3"/>
      <c r="T13" s="3"/>
      <c r="U13" s="3"/>
    </row>
    <row r="14" spans="1:21" ht="12.75">
      <c r="A14" s="7">
        <v>11</v>
      </c>
      <c r="B14" s="5"/>
      <c r="G14" s="6"/>
      <c r="H14" s="4">
        <v>54</v>
      </c>
      <c r="I14" s="14">
        <f ca="1" t="shared" si="0"/>
        <v>20</v>
      </c>
      <c r="J14" s="14">
        <f ca="1" t="shared" si="0"/>
        <v>32</v>
      </c>
      <c r="K14" s="15">
        <v>14</v>
      </c>
      <c r="L14" s="15">
        <f ca="1" t="shared" si="1"/>
        <v>12</v>
      </c>
      <c r="M14" s="10">
        <f ca="1" t="shared" si="1"/>
        <v>44</v>
      </c>
      <c r="N14" s="22">
        <f ca="1">IF(RAND()&gt;0.5,ROUND(Obliczenia!A14+5*RAND(),0),ROUND(Obliczenia!A14-5*RAND(),0))</f>
        <v>66</v>
      </c>
      <c r="O14" s="24">
        <f ca="1">ROUND(Obliczenia!B14+Obliczenia!B14*RAND()*0.1,1)</f>
        <v>21.3</v>
      </c>
      <c r="P14" s="42"/>
      <c r="Q14" s="42"/>
      <c r="R14" s="42"/>
      <c r="S14" s="3"/>
      <c r="T14" s="3"/>
      <c r="U14" s="3"/>
    </row>
    <row r="15" spans="1:21" ht="12.75">
      <c r="A15" s="7">
        <v>12</v>
      </c>
      <c r="B15" s="5"/>
      <c r="G15" s="6"/>
      <c r="H15" s="4">
        <v>54</v>
      </c>
      <c r="I15" s="14">
        <f ca="1" t="shared" si="0"/>
        <v>3</v>
      </c>
      <c r="J15" s="14">
        <f ca="1" t="shared" si="0"/>
        <v>55</v>
      </c>
      <c r="K15" s="15">
        <v>14</v>
      </c>
      <c r="L15" s="15">
        <f ca="1" t="shared" si="1"/>
        <v>49</v>
      </c>
      <c r="M15" s="10">
        <f ca="1" t="shared" si="1"/>
        <v>38</v>
      </c>
      <c r="N15" s="22">
        <f ca="1">IF(RAND()&gt;0.5,ROUND(Obliczenia!A15+5*RAND(),0),ROUND(Obliczenia!A15-5*RAND(),0))</f>
        <v>326</v>
      </c>
      <c r="O15" s="24">
        <f ca="1">ROUND(Obliczenia!B15+Obliczenia!B15*RAND()*0.1,1)</f>
        <v>34.6</v>
      </c>
      <c r="P15" s="42"/>
      <c r="Q15" s="42"/>
      <c r="R15" s="42"/>
      <c r="S15" s="3"/>
      <c r="T15" s="3"/>
      <c r="U15" s="3"/>
    </row>
    <row r="16" spans="1:21" ht="12.75">
      <c r="A16" s="7">
        <v>13</v>
      </c>
      <c r="B16" s="5"/>
      <c r="G16" s="6"/>
      <c r="H16" s="4">
        <v>54</v>
      </c>
      <c r="I16" s="14">
        <f ca="1" t="shared" si="0"/>
        <v>19</v>
      </c>
      <c r="J16" s="14">
        <f ca="1" t="shared" si="0"/>
        <v>44</v>
      </c>
      <c r="K16" s="15">
        <v>14</v>
      </c>
      <c r="L16" s="15">
        <f ca="1" t="shared" si="1"/>
        <v>20</v>
      </c>
      <c r="M16" s="10">
        <f ca="1" t="shared" si="1"/>
        <v>38</v>
      </c>
      <c r="N16" s="22">
        <f ca="1">IF(RAND()&gt;0.5,ROUND(Obliczenia!A16+5*RAND(),0),ROUND(Obliczenia!A16-5*RAND(),0))</f>
        <v>38</v>
      </c>
      <c r="O16" s="24">
        <f ca="1">ROUND(Obliczenia!B16+Obliczenia!B16*RAND()*0.1,1)</f>
        <v>14.9</v>
      </c>
      <c r="P16" s="42"/>
      <c r="Q16" s="42"/>
      <c r="R16" s="42"/>
      <c r="S16" s="3"/>
      <c r="T16" s="3"/>
      <c r="U16" s="3"/>
    </row>
    <row r="17" spans="1:21" ht="12.75">
      <c r="A17" s="7">
        <v>14</v>
      </c>
      <c r="B17" s="5"/>
      <c r="G17" s="6"/>
      <c r="H17" s="4">
        <v>54</v>
      </c>
      <c r="I17" s="14">
        <f ca="1" t="shared" si="0"/>
        <v>23</v>
      </c>
      <c r="J17" s="14">
        <f ca="1" t="shared" si="0"/>
        <v>54</v>
      </c>
      <c r="K17" s="15">
        <v>14</v>
      </c>
      <c r="L17" s="15">
        <f ca="1" t="shared" si="1"/>
        <v>1</v>
      </c>
      <c r="M17" s="10">
        <f ca="1" t="shared" si="1"/>
        <v>35</v>
      </c>
      <c r="N17" s="22">
        <f ca="1">IF(RAND()&gt;0.5,ROUND(Obliczenia!A17+5*RAND(),0),ROUND(Obliczenia!A17-5*RAND(),0))</f>
        <v>78</v>
      </c>
      <c r="O17" s="24">
        <f ca="1">ROUND(Obliczenia!B17+Obliczenia!B17*RAND()*0.1,1)</f>
        <v>30.1</v>
      </c>
      <c r="P17" s="42"/>
      <c r="Q17" s="42"/>
      <c r="R17" s="42"/>
      <c r="S17" s="3"/>
      <c r="T17" s="3"/>
      <c r="U17" s="3"/>
    </row>
    <row r="18" spans="1:21" ht="12.75">
      <c r="A18" s="7">
        <v>15</v>
      </c>
      <c r="B18" s="5"/>
      <c r="G18" s="6"/>
      <c r="H18" s="4">
        <v>54</v>
      </c>
      <c r="I18" s="14">
        <f ca="1" t="shared" si="0"/>
        <v>7</v>
      </c>
      <c r="J18" s="14">
        <f ca="1" t="shared" si="0"/>
        <v>18</v>
      </c>
      <c r="K18" s="15">
        <v>14</v>
      </c>
      <c r="L18" s="15">
        <f ca="1" t="shared" si="1"/>
        <v>44</v>
      </c>
      <c r="M18" s="10">
        <f ca="1" t="shared" si="1"/>
        <v>53</v>
      </c>
      <c r="N18" s="22">
        <f ca="1">IF(RAND()&gt;0.5,ROUND(Obliczenia!A18+5*RAND(),0),ROUND(Obliczenia!A18-5*RAND(),0))</f>
        <v>332</v>
      </c>
      <c r="O18" s="24">
        <f ca="1">ROUND(Obliczenia!B18+Obliczenia!B18*RAND()*0.1,1)</f>
        <v>28.1</v>
      </c>
      <c r="P18" s="42"/>
      <c r="Q18" s="42"/>
      <c r="R18" s="42"/>
      <c r="S18" s="3"/>
      <c r="T18" s="3"/>
      <c r="U18" s="3"/>
    </row>
    <row r="19" spans="1:21" ht="12.75">
      <c r="A19" s="7">
        <v>16</v>
      </c>
      <c r="B19" s="5"/>
      <c r="G19" s="6"/>
      <c r="H19" s="4">
        <v>54</v>
      </c>
      <c r="I19" s="14">
        <f ca="1" t="shared" si="0"/>
        <v>52</v>
      </c>
      <c r="J19" s="14">
        <f ca="1" t="shared" si="0"/>
        <v>6</v>
      </c>
      <c r="K19" s="15">
        <v>14</v>
      </c>
      <c r="L19" s="15">
        <f ca="1" t="shared" si="1"/>
        <v>4</v>
      </c>
      <c r="M19" s="10">
        <f ca="1" t="shared" si="1"/>
        <v>25</v>
      </c>
      <c r="N19" s="22">
        <f ca="1">IF(RAND()&gt;0.5,ROUND(Obliczenia!A19+5*RAND(),0),ROUND(Obliczenia!A19-5*RAND(),0))</f>
        <v>313</v>
      </c>
      <c r="O19" s="24">
        <f ca="1">ROUND(Obliczenia!B19+Obliczenia!B19*RAND()*0.1,1)</f>
        <v>35.2</v>
      </c>
      <c r="P19" s="42"/>
      <c r="Q19" s="42"/>
      <c r="R19" s="42"/>
      <c r="S19" s="3"/>
      <c r="T19" s="3"/>
      <c r="U19" s="3"/>
    </row>
    <row r="20" spans="1:21" ht="12.75">
      <c r="A20" s="7">
        <v>17</v>
      </c>
      <c r="B20" s="5"/>
      <c r="G20" s="6"/>
      <c r="H20" s="4">
        <v>54</v>
      </c>
      <c r="I20" s="14">
        <f ca="1" t="shared" si="0"/>
        <v>2</v>
      </c>
      <c r="J20" s="14">
        <f ca="1" t="shared" si="0"/>
        <v>29</v>
      </c>
      <c r="K20" s="15">
        <v>14</v>
      </c>
      <c r="L20" s="15">
        <f ca="1" t="shared" si="1"/>
        <v>31</v>
      </c>
      <c r="M20" s="10">
        <f ca="1" t="shared" si="1"/>
        <v>1</v>
      </c>
      <c r="N20" s="22">
        <f ca="1">IF(RAND()&gt;0.5,ROUND(Obliczenia!A20+5*RAND(),0),ROUND(Obliczenia!A20-5*RAND(),0))</f>
        <v>362</v>
      </c>
      <c r="O20" s="24">
        <f ca="1">ROUND(Obliczenia!B20+Obliczenia!B20*RAND()*0.1,1)</f>
        <v>28.3</v>
      </c>
      <c r="P20" s="42"/>
      <c r="Q20" s="42"/>
      <c r="R20" s="42"/>
      <c r="S20" s="3"/>
      <c r="T20" s="3"/>
      <c r="U20" s="3"/>
    </row>
    <row r="21" spans="1:21" ht="12.75">
      <c r="A21" s="7">
        <v>18</v>
      </c>
      <c r="B21" s="5"/>
      <c r="G21" s="6"/>
      <c r="H21" s="4">
        <v>54</v>
      </c>
      <c r="I21" s="14">
        <f ca="1" t="shared" si="0"/>
        <v>33</v>
      </c>
      <c r="J21" s="14">
        <f ca="1" t="shared" si="0"/>
        <v>8</v>
      </c>
      <c r="K21" s="15">
        <v>14</v>
      </c>
      <c r="L21" s="15">
        <f ca="1" t="shared" si="1"/>
        <v>4</v>
      </c>
      <c r="M21" s="10">
        <f ca="1" t="shared" si="1"/>
        <v>49</v>
      </c>
      <c r="N21" s="22">
        <f ca="1">IF(RAND()&gt;0.5,ROUND(Obliczenia!A21+5*RAND(),0),ROUND(Obliczenia!A21-5*RAND(),0))</f>
        <v>278</v>
      </c>
      <c r="O21" s="24">
        <f ca="1">ROUND(Obliczenia!B21+Obliczenia!B21*RAND()*0.1,1)</f>
        <v>28.2</v>
      </c>
      <c r="P21" s="42"/>
      <c r="Q21" s="42"/>
      <c r="R21" s="42"/>
      <c r="S21" s="3"/>
      <c r="T21" s="3"/>
      <c r="U21" s="3"/>
    </row>
    <row r="22" spans="1:21" ht="12.75">
      <c r="A22" s="7">
        <v>19</v>
      </c>
      <c r="B22" s="5"/>
      <c r="G22" s="6"/>
      <c r="H22" s="4">
        <v>54</v>
      </c>
      <c r="I22" s="14">
        <f ca="1" t="shared" si="0"/>
        <v>17</v>
      </c>
      <c r="J22" s="14">
        <f ca="1" t="shared" si="0"/>
        <v>53</v>
      </c>
      <c r="K22" s="15">
        <v>14</v>
      </c>
      <c r="L22" s="15">
        <f ca="1" t="shared" si="1"/>
        <v>51</v>
      </c>
      <c r="M22" s="10">
        <f ca="1" t="shared" si="1"/>
        <v>23</v>
      </c>
      <c r="N22" s="22">
        <f ca="1">IF(RAND()&gt;0.5,ROUND(Obliczenia!A22+5*RAND(),0),ROUND(Obliczenia!A22-5*RAND(),0))</f>
        <v>299</v>
      </c>
      <c r="O22" s="24">
        <f ca="1">ROUND(Obliczenia!B22+Obliczenia!B22*RAND()*0.1,1)</f>
        <v>25.5</v>
      </c>
      <c r="P22" s="42"/>
      <c r="Q22" s="42"/>
      <c r="R22" s="42"/>
      <c r="S22" s="3"/>
      <c r="T22" s="3"/>
      <c r="U22" s="3"/>
    </row>
    <row r="23" spans="1:21" ht="12.75">
      <c r="A23" s="7">
        <v>20</v>
      </c>
      <c r="B23" s="5"/>
      <c r="G23" s="6"/>
      <c r="H23" s="4">
        <v>54</v>
      </c>
      <c r="I23" s="14">
        <f ca="1" t="shared" si="0"/>
        <v>38</v>
      </c>
      <c r="J23" s="14">
        <f ca="1" t="shared" si="0"/>
        <v>52</v>
      </c>
      <c r="K23" s="15">
        <v>14</v>
      </c>
      <c r="L23" s="15">
        <f ca="1" t="shared" si="1"/>
        <v>8</v>
      </c>
      <c r="M23" s="10">
        <f ca="1" t="shared" si="1"/>
        <v>44</v>
      </c>
      <c r="N23" s="22">
        <f ca="1">IF(RAND()&gt;0.5,ROUND(Obliczenia!A23+5*RAND(),0),ROUND(Obliczenia!A23-5*RAND(),0))</f>
        <v>292</v>
      </c>
      <c r="O23" s="24">
        <f ca="1">ROUND(Obliczenia!B23+Obliczenia!B23*RAND()*0.1,1)</f>
        <v>25.6</v>
      </c>
      <c r="P23" s="42"/>
      <c r="Q23" s="42"/>
      <c r="R23" s="42"/>
      <c r="S23" s="3"/>
      <c r="T23" s="3"/>
      <c r="U23" s="3"/>
    </row>
    <row r="24" spans="1:21" ht="12.75">
      <c r="A24" s="7">
        <v>21</v>
      </c>
      <c r="B24" s="5"/>
      <c r="G24" s="6"/>
      <c r="H24" s="4">
        <v>54</v>
      </c>
      <c r="I24" s="14">
        <f ca="1" t="shared" si="0"/>
        <v>32</v>
      </c>
      <c r="J24" s="14">
        <f ca="1" t="shared" si="0"/>
        <v>50</v>
      </c>
      <c r="K24" s="15">
        <v>14</v>
      </c>
      <c r="L24" s="15">
        <f ca="1" t="shared" si="1"/>
        <v>4</v>
      </c>
      <c r="M24" s="10">
        <f ca="1" t="shared" si="1"/>
        <v>54</v>
      </c>
      <c r="N24" s="22">
        <f ca="1">IF(RAND()&gt;0.5,ROUND(Obliczenia!A24+5*RAND(),0),ROUND(Obliczenia!A24-5*RAND(),0))</f>
        <v>279</v>
      </c>
      <c r="O24" s="24">
        <f ca="1">ROUND(Obliczenia!B24+Obliczenia!B24*RAND()*0.1,1)</f>
        <v>27.4</v>
      </c>
      <c r="P24" s="42"/>
      <c r="Q24" s="42"/>
      <c r="R24" s="42"/>
      <c r="S24" s="3"/>
      <c r="T24" s="3"/>
      <c r="U24" s="3"/>
    </row>
    <row r="25" spans="1:21" ht="12.75">
      <c r="A25" s="7">
        <v>22</v>
      </c>
      <c r="B25" s="5"/>
      <c r="G25" s="6"/>
      <c r="H25" s="4">
        <v>54</v>
      </c>
      <c r="I25" s="14">
        <f ca="1" t="shared" si="0"/>
        <v>57</v>
      </c>
      <c r="J25" s="14">
        <f ca="1" t="shared" si="0"/>
        <v>34</v>
      </c>
      <c r="K25" s="15">
        <v>14</v>
      </c>
      <c r="L25" s="15">
        <f ca="1" t="shared" si="1"/>
        <v>24</v>
      </c>
      <c r="M25" s="10">
        <f ca="1" t="shared" si="1"/>
        <v>55</v>
      </c>
      <c r="N25" s="22">
        <f ca="1">IF(RAND()&gt;0.5,ROUND(Obliczenia!A25+5*RAND(),0),ROUND(Obliczenia!A25-5*RAND(),0))</f>
        <v>344</v>
      </c>
      <c r="O25" s="24">
        <f ca="1">ROUND(Obliczenia!B25+Obliczenia!B25*RAND()*0.1,1)</f>
        <v>29.1</v>
      </c>
      <c r="P25" s="42"/>
      <c r="Q25" s="42"/>
      <c r="R25" s="42"/>
      <c r="S25" s="3"/>
      <c r="T25" s="3"/>
      <c r="U25" s="3"/>
    </row>
    <row r="26" spans="1:21" ht="12.75">
      <c r="A26" s="7">
        <v>23</v>
      </c>
      <c r="B26" s="5"/>
      <c r="G26" s="6"/>
      <c r="H26" s="4">
        <v>54</v>
      </c>
      <c r="I26" s="14">
        <f ca="1" t="shared" si="0"/>
        <v>19</v>
      </c>
      <c r="J26" s="14">
        <f ca="1" t="shared" si="0"/>
        <v>25</v>
      </c>
      <c r="K26" s="15">
        <v>14</v>
      </c>
      <c r="L26" s="15">
        <f ca="1" t="shared" si="1"/>
        <v>22</v>
      </c>
      <c r="M26" s="10">
        <f ca="1" t="shared" si="1"/>
        <v>32</v>
      </c>
      <c r="N26" s="22">
        <f ca="1">IF(RAND()&gt;0.5,ROUND(Obliczenia!A26+5*RAND(),0),ROUND(Obliczenia!A26-5*RAND(),0))</f>
        <v>37</v>
      </c>
      <c r="O26" s="24">
        <f ca="1">ROUND(Obliczenia!B26+Obliczenia!B26*RAND()*0.1,1)</f>
        <v>14.3</v>
      </c>
      <c r="P26" s="42"/>
      <c r="Q26" s="42"/>
      <c r="R26" s="42"/>
      <c r="S26" s="3"/>
      <c r="T26" s="3"/>
      <c r="U26" s="3"/>
    </row>
    <row r="27" spans="1:21" ht="12.75">
      <c r="A27" s="7">
        <v>24</v>
      </c>
      <c r="B27" s="5"/>
      <c r="G27" s="6"/>
      <c r="H27" s="4">
        <v>54</v>
      </c>
      <c r="I27" s="14">
        <f ca="1" t="shared" si="0"/>
        <v>41</v>
      </c>
      <c r="J27" s="14">
        <f ca="1" t="shared" si="0"/>
        <v>5</v>
      </c>
      <c r="K27" s="15">
        <v>14</v>
      </c>
      <c r="L27" s="15">
        <f ca="1" t="shared" si="1"/>
        <v>38</v>
      </c>
      <c r="M27" s="10">
        <f ca="1" t="shared" si="1"/>
        <v>17</v>
      </c>
      <c r="N27" s="22">
        <f ca="1">IF(RAND()&gt;0.5,ROUND(Obliczenia!A27+5*RAND(),0),ROUND(Obliczenia!A27-5*RAND(),0))</f>
        <v>38</v>
      </c>
      <c r="O27" s="24">
        <f ca="1">ROUND(Obliczenia!B27+Obliczenia!B27*RAND()*0.1,1)</f>
        <v>14.1</v>
      </c>
      <c r="P27" s="42"/>
      <c r="Q27" s="42"/>
      <c r="R27" s="42"/>
      <c r="S27" s="3"/>
      <c r="T27" s="3"/>
      <c r="U27" s="3"/>
    </row>
    <row r="28" spans="1:21" ht="12.75">
      <c r="A28" s="7">
        <v>25</v>
      </c>
      <c r="H28" s="4">
        <v>54</v>
      </c>
      <c r="I28" s="14">
        <f ca="1" t="shared" si="0"/>
        <v>59</v>
      </c>
      <c r="J28" s="14">
        <f ca="1" t="shared" si="0"/>
        <v>44</v>
      </c>
      <c r="K28" s="15">
        <v>14</v>
      </c>
      <c r="L28" s="15">
        <f ca="1" t="shared" si="1"/>
        <v>40</v>
      </c>
      <c r="M28" s="10">
        <f ca="1" t="shared" si="1"/>
        <v>24</v>
      </c>
      <c r="N28" s="22">
        <f ca="1">IF(RAND()&gt;0.5,ROUND(Obliczenia!A28+5*RAND(),0),ROUND(Obliczenia!A28-5*RAND(),0))</f>
        <v>24</v>
      </c>
      <c r="O28" s="24">
        <f ca="1">ROUND(Obliczenia!B28+Obliczenia!B28*RAND()*0.1,1)</f>
        <v>31.2</v>
      </c>
      <c r="P28" s="42"/>
      <c r="Q28" s="42"/>
      <c r="R28" s="42"/>
      <c r="S28" s="3"/>
      <c r="T28" s="3"/>
      <c r="U28" s="3"/>
    </row>
    <row r="29" spans="16:19" ht="12.75">
      <c r="P29" s="40"/>
      <c r="Q29" s="40"/>
      <c r="R29" s="40"/>
      <c r="S29" s="40"/>
    </row>
    <row r="30" spans="16:19" ht="12.75">
      <c r="P30" s="40"/>
      <c r="Q30" s="40"/>
      <c r="R30" s="40"/>
      <c r="S30" s="40"/>
    </row>
    <row r="31" spans="16:19" ht="12.75">
      <c r="P31" s="40"/>
      <c r="Q31" s="40"/>
      <c r="R31" s="40"/>
      <c r="S31" s="40"/>
    </row>
    <row r="32" spans="16:19" ht="12.75">
      <c r="P32" s="40"/>
      <c r="Q32" s="40"/>
      <c r="R32" s="40"/>
      <c r="S32" s="40"/>
    </row>
    <row r="33" spans="16:19" ht="12.75">
      <c r="P33" s="40"/>
      <c r="Q33" s="40"/>
      <c r="R33" s="40"/>
      <c r="S33" s="40"/>
    </row>
  </sheetData>
  <mergeCells count="7">
    <mergeCell ref="N1:O2"/>
    <mergeCell ref="H1:M1"/>
    <mergeCell ref="H2:J2"/>
    <mergeCell ref="K2:M2"/>
    <mergeCell ref="B2:D2"/>
    <mergeCell ref="E2:G2"/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Janusz</cp:lastModifiedBy>
  <dcterms:created xsi:type="dcterms:W3CDTF">1997-02-26T13:46:56Z</dcterms:created>
  <dcterms:modified xsi:type="dcterms:W3CDTF">2006-11-25T21:01:04Z</dcterms:modified>
  <cp:category/>
  <cp:version/>
  <cp:contentType/>
  <cp:contentStatus/>
</cp:coreProperties>
</file>